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Documents\Javier\PERSONAL\OFERTA EXTRAORDINÀRIA PÚBLICA OCUPACIÓ 2022\5. NETEJADOR 483-2022\"/>
    </mc:Choice>
  </mc:AlternateContent>
  <xr:revisionPtr revIDLastSave="0" documentId="13_ncr:1_{A42BFEC4-DF44-428F-8B54-477F09D14B3A}" xr6:coauthVersionLast="47" xr6:coauthVersionMax="47" xr10:uidLastSave="{00000000-0000-0000-0000-000000000000}"/>
  <bookViews>
    <workbookView xWindow="-120" yWindow="-120" windowWidth="21840" windowHeight="131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50" i="1"/>
  <c r="I30" i="1" l="1"/>
  <c r="I29" i="1"/>
  <c r="I52" i="1"/>
  <c r="I53" i="1"/>
  <c r="I54" i="1"/>
  <c r="H67" i="1"/>
  <c r="F29" i="1"/>
  <c r="I15" i="1"/>
  <c r="I44" i="1"/>
  <c r="J46" i="1" s="1"/>
  <c r="I38" i="1"/>
  <c r="I36" i="1"/>
  <c r="I27" i="1"/>
  <c r="I28" i="1"/>
  <c r="I26" i="1"/>
  <c r="I18" i="1"/>
  <c r="J32" i="1" l="1"/>
  <c r="J56" i="1"/>
  <c r="J40" i="1"/>
  <c r="J20" i="1"/>
  <c r="J21" i="1" s="1"/>
  <c r="J60" i="1" l="1"/>
  <c r="J62" i="1" s="1"/>
</calcChain>
</file>

<file path=xl/sharedStrings.xml><?xml version="1.0" encoding="utf-8"?>
<sst xmlns="http://schemas.openxmlformats.org/spreadsheetml/2006/main" count="107" uniqueCount="67">
  <si>
    <t>ANNEX II - AUTOBAREMACIÓ</t>
  </si>
  <si>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</si>
  <si>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</si>
  <si>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</si>
  <si>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</si>
  <si>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</si>
  <si>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</si>
  <si>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</si>
  <si>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</si>
  <si>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1) MÈRITS PROFESSIONALS</t>
  </si>
  <si>
    <t>De nº</t>
  </si>
  <si>
    <t>TOTAL MÈRITS PROFESSIONALS</t>
  </si>
  <si>
    <t>ALTRES MÈRITS</t>
  </si>
  <si>
    <t>a nº</t>
  </si>
  <si>
    <t>2) ESTUDIS ACADÈMICS</t>
  </si>
  <si>
    <t>3) CURSOS I ACCIONS FORMATIVES</t>
  </si>
  <si>
    <t>Aprofitament o Impartits</t>
  </si>
  <si>
    <t>Assistència</t>
  </si>
  <si>
    <t>SUMA APARTAT DE CURSOS I ACCIONS FORMATIVES</t>
  </si>
  <si>
    <t>4) EXERCICIS SUPERATS EN CONVOCATÒRIES ANTERIORS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</si>
  <si>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</si>
  <si>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</si>
  <si>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</si>
  <si>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</si>
  <si>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</si>
  <si>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</si>
  <si>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</si>
  <si>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</si>
  <si>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</si>
  <si>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a) Serveis prestats i reconeguts a l'administració convocant, com a personal funcionari o com a personal laboral, exercint les funcions ròpies de l'escala, subescala, classe o categoria a la qual s'opta</t>
  </si>
  <si>
    <t>MESOS</t>
  </si>
  <si>
    <t>PUNT. MES</t>
  </si>
  <si>
    <t>PUNTS</t>
  </si>
  <si>
    <t>MÀXIM</t>
  </si>
  <si>
    <t>TELÈF:</t>
  </si>
  <si>
    <t>SUMA APARTATS A) I B) D'EXPERIÈNCIA PROFESSIONAL</t>
  </si>
  <si>
    <t>FORMACIÓ ACADÈMICA</t>
  </si>
  <si>
    <t>TOTAL PUNTS</t>
  </si>
  <si>
    <t>Nº TÍTOLS</t>
  </si>
  <si>
    <t>PUNTS X TÍTOL</t>
  </si>
  <si>
    <t>SUMA APARTAT DE FORMACIÓ ACADÈMICA</t>
  </si>
  <si>
    <t>b) serveis prestat i reconeguts en una altra administració pública, com a personal funcionario laboral, en una subescala, classe o categoria amb funcions anàlogues i sempre que es tracti del mateix grup, subgrup a que s'opta.</t>
  </si>
  <si>
    <t>CURSOS I ACCIONS FORMATIVES</t>
  </si>
  <si>
    <t>Nº HORES</t>
  </si>
  <si>
    <t>PUNT X HORA</t>
  </si>
  <si>
    <t>Només heu d'emplenar les celdes amb color :</t>
  </si>
  <si>
    <t>EXERCICIS SUPERATS</t>
  </si>
  <si>
    <t>Nº EXERC</t>
  </si>
  <si>
    <t>PUNT X EXERC</t>
  </si>
  <si>
    <t>Títol de màster, grau, segon cicle  universitari, llicenciatura, arquitectura o enginyeria</t>
  </si>
  <si>
    <t>Exercicis superats de convocatòries anteriors per accedir a l'escala, subescala, clase o categoria/especialitat de qualsevol Administració</t>
  </si>
  <si>
    <t>SUMA APARTAT EXERCICIS SUPERATS CONVOC ANTERIORS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</si>
  <si>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</si>
  <si>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</si>
  <si>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</si>
  <si>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</si>
  <si>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</si>
  <si>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Títol de doctor/a, reconegut com a nivell MECES</t>
  </si>
  <si>
    <t>En</t>
  </si>
  <si>
    <t>a</t>
  </si>
  <si>
    <t>Plaça a la qual s'opta</t>
  </si>
  <si>
    <t>Títol d'estudis oficials de diplomatura, enginyeria tècnica o arquitectura tècnica</t>
  </si>
  <si>
    <t>Títol de Batxillerat o de tècnic de formació professional o equivalent acadèmic.</t>
  </si>
  <si>
    <t>Nivell B1</t>
  </si>
  <si>
    <t>Nivell B2</t>
  </si>
  <si>
    <t>BOIB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</si>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</sst>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0" fillId="0" borderId="5" xfId="0" applyBorder="1"/>
    <xf numFmtId="0" fontId="0" fillId="0" borderId="25" xfId="0" applyBorder="1"/>
    <xf numFmtId="2" fontId="2" fillId="0" borderId="6" xfId="0" applyNumberFormat="1" applyFont="1" applyBorder="1"/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/>
    <xf numFmtId="0" fontId="0" fillId="0" borderId="8" xfId="0" applyBorder="1"/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0" fillId="0" borderId="40" xfId="0" applyBorder="1"/>
    <xf numFmtId="0" fontId="0" fillId="6" borderId="8" xfId="0" applyFill="1" applyBorder="1"/>
    <xf numFmtId="0" fontId="2" fillId="6" borderId="8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9" borderId="4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7" fillId="4" borderId="10" xfId="0" applyFont="1" applyFill="1" applyBorder="1"/>
    <xf numFmtId="0" fontId="7" fillId="2" borderId="12" xfId="0" applyFont="1" applyFill="1" applyBorder="1"/>
    <xf numFmtId="0" fontId="7" fillId="8" borderId="44" xfId="0" applyFont="1" applyFill="1" applyBorder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wrapText="1"/>
    </xf>
    <xf numFmtId="0" fontId="7" fillId="7" borderId="46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22" xfId="0" applyBorder="1"/>
    <xf numFmtId="0" fontId="0" fillId="2" borderId="4" xfId="0" applyFill="1" applyBorder="1"/>
    <xf numFmtId="0" fontId="7" fillId="5" borderId="10" xfId="0" applyFont="1" applyFill="1" applyBorder="1"/>
    <xf numFmtId="0" fontId="0" fillId="6" borderId="0" xfId="0" applyFill="1"/>
    <xf numFmtId="0" fontId="7" fillId="7" borderId="44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4" xfId="0" applyBorder="1"/>
    <xf numFmtId="0" fontId="0" fillId="0" borderId="17" xfId="0" applyBorder="1"/>
    <xf numFmtId="0" fontId="0" fillId="0" borderId="7" xfId="0" applyBorder="1"/>
    <xf numFmtId="0" fontId="0" fillId="0" borderId="15" xfId="0" applyBorder="1"/>
    <xf numFmtId="4" fontId="3" fillId="4" borderId="21" xfId="0" applyNumberFormat="1" applyFont="1" applyFill="1" applyBorder="1"/>
    <xf numFmtId="4" fontId="3" fillId="5" borderId="21" xfId="0" applyNumberFormat="1" applyFont="1" applyFill="1" applyBorder="1"/>
    <xf numFmtId="4" fontId="3" fillId="7" borderId="21" xfId="0" applyNumberFormat="1" applyFont="1" applyFill="1" applyBorder="1"/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3" fillId="8" borderId="17" xfId="0" applyFont="1" applyFill="1" applyBorder="1"/>
    <xf numFmtId="0" fontId="2" fillId="0" borderId="1" xfId="0" applyFont="1" applyBorder="1" applyProtection="1">
      <protection locked="0"/>
    </xf>
    <xf numFmtId="0" fontId="7" fillId="8" borderId="15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left"/>
    </xf>
    <xf numFmtId="0" fontId="9" fillId="7" borderId="43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3" fillId="7" borderId="17" xfId="0" applyFont="1" applyFill="1" applyBorder="1" applyAlignment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7" fillId="8" borderId="45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 wrapText="1"/>
    </xf>
    <xf numFmtId="0" fontId="7" fillId="8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4:K74"/>
  <sheetViews>
    <sheetView tabSelected="1" zoomScaleNormal="100" workbookViewId="0">
      <selection activeCell="F2" sqref="F2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4" spans="1:11" ht="15.75" thickBot="1" x14ac:dyDescent="0.3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5.75" thickBot="1" x14ac:dyDescent="0.3">
      <c r="A5" s="1" t="s">
        <v>60</v>
      </c>
      <c r="B5" s="16"/>
      <c r="C5" s="16"/>
      <c r="D5" s="16"/>
      <c r="E5" s="16"/>
      <c r="F5" s="86" t="s">
        <v>6</v>
      </c>
      <c r="G5" s="1" t="s">
        <v>65</v>
      </c>
      <c r="H5" s="3"/>
      <c r="I5" s="1" t="s">
        <v>66</v>
      </c>
      <c r="J5" s="90"/>
      <c r="K5" s="91"/>
    </row>
    <row r="6" spans="1:11" ht="15.75" thickBot="1" x14ac:dyDescent="0.3"/>
    <row r="7" spans="1:11" ht="15.75" thickBot="1" x14ac:dyDescent="0.3">
      <c r="A7" s="97" t="s">
        <v>7</v>
      </c>
      <c r="B7" s="97"/>
      <c r="C7" s="97"/>
      <c r="D7" s="97"/>
      <c r="E7" s="97"/>
      <c r="F7" s="94"/>
      <c r="G7" s="95"/>
      <c r="H7" s="95"/>
      <c r="I7" s="95"/>
      <c r="J7" s="95"/>
      <c r="K7" s="96"/>
    </row>
    <row r="8" spans="1:11" ht="15.75" thickBot="1" x14ac:dyDescent="0.3">
      <c r="A8" s="97" t="s">
        <v>8</v>
      </c>
      <c r="B8" s="97"/>
      <c r="C8" s="97"/>
      <c r="D8" s="97"/>
      <c r="E8" s="97"/>
      <c r="F8" s="94"/>
      <c r="G8" s="96"/>
      <c r="H8" s="2" t="s">
        <v>34</v>
      </c>
      <c r="I8" s="94"/>
      <c r="J8" s="95"/>
      <c r="K8" s="96"/>
    </row>
    <row r="9" spans="1:11" ht="10.5" customHeight="1" thickBot="1" x14ac:dyDescent="0.3"/>
    <row r="10" spans="1:11" ht="15.75" thickBot="1" x14ac:dyDescent="0.3">
      <c r="A10" s="92" t="s">
        <v>45</v>
      </c>
      <c r="B10" s="92"/>
      <c r="C10" s="92"/>
      <c r="D10" s="92"/>
      <c r="E10" s="92"/>
      <c r="F10" s="92"/>
      <c r="G10" s="3"/>
    </row>
    <row r="11" spans="1:11" ht="19.5" customHeight="1" thickBot="1" x14ac:dyDescent="0.3"/>
    <row r="12" spans="1:11" ht="23.25" customHeight="1" x14ac:dyDescent="0.25">
      <c r="A12" s="105" t="s">
        <v>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7"/>
    </row>
    <row r="13" spans="1:11" ht="27" thickBot="1" x14ac:dyDescent="0.3">
      <c r="A13" s="108" t="s">
        <v>28</v>
      </c>
      <c r="B13" s="109"/>
      <c r="C13" s="109"/>
      <c r="D13" s="109"/>
      <c r="E13" s="109"/>
      <c r="F13" s="47" t="s">
        <v>27</v>
      </c>
      <c r="G13" s="28" t="s">
        <v>30</v>
      </c>
      <c r="H13" s="27" t="s">
        <v>31</v>
      </c>
      <c r="I13" s="28" t="s">
        <v>32</v>
      </c>
      <c r="J13" s="27" t="s">
        <v>37</v>
      </c>
      <c r="K13" s="56" t="s">
        <v>33</v>
      </c>
    </row>
    <row r="14" spans="1:11" ht="33.6" customHeight="1" x14ac:dyDescent="0.25">
      <c r="A14" s="4"/>
      <c r="B14" s="5"/>
      <c r="C14" s="5"/>
      <c r="D14" s="5"/>
      <c r="E14" s="5"/>
      <c r="F14" s="117" t="s">
        <v>29</v>
      </c>
      <c r="G14" s="5"/>
      <c r="H14" s="29"/>
      <c r="I14" s="29"/>
      <c r="J14" s="29"/>
      <c r="K14" s="119">
        <v>45</v>
      </c>
    </row>
    <row r="15" spans="1:11" ht="36" customHeight="1" x14ac:dyDescent="0.25">
      <c r="A15" s="6" t="s">
        <v>10</v>
      </c>
      <c r="B15" s="7"/>
      <c r="C15" s="8" t="s">
        <v>13</v>
      </c>
      <c r="D15" s="7"/>
      <c r="E15" s="8"/>
      <c r="F15" s="118"/>
      <c r="G15" s="67"/>
      <c r="H15" s="68">
        <v>0.25</v>
      </c>
      <c r="I15" s="69">
        <f>G15*H15</f>
        <v>0</v>
      </c>
      <c r="J15"/>
      <c r="K15" s="120"/>
    </row>
    <row r="16" spans="1:11" ht="9" customHeight="1" x14ac:dyDescent="0.25">
      <c r="A16" s="6"/>
      <c r="F16" s="30"/>
      <c r="G16" s="70"/>
      <c r="H16" s="63"/>
      <c r="I16" s="71"/>
      <c r="J16"/>
      <c r="K16" s="120"/>
    </row>
    <row r="17" spans="1:11" ht="10.9" customHeight="1" x14ac:dyDescent="0.25">
      <c r="A17" s="6"/>
      <c r="F17" s="117" t="s">
        <v>41</v>
      </c>
      <c r="G17" s="70"/>
      <c r="H17" s="63"/>
      <c r="I17" s="71"/>
      <c r="J17"/>
      <c r="K17" s="120"/>
    </row>
    <row r="18" spans="1:11" ht="51" customHeight="1" x14ac:dyDescent="0.25">
      <c r="A18" s="6" t="s">
        <v>10</v>
      </c>
      <c r="B18" s="7"/>
      <c r="C18" s="8" t="s">
        <v>13</v>
      </c>
      <c r="D18" s="7"/>
      <c r="E18" s="8"/>
      <c r="F18" s="118"/>
      <c r="G18" s="67"/>
      <c r="H18" s="68">
        <v>0.1</v>
      </c>
      <c r="I18" s="69">
        <f>G18*H18</f>
        <v>0</v>
      </c>
      <c r="J18"/>
      <c r="K18" s="121"/>
    </row>
    <row r="19" spans="1:11" ht="10.5" customHeight="1" x14ac:dyDescent="0.25">
      <c r="A19" s="6"/>
      <c r="I19" s="9"/>
      <c r="K19" s="10"/>
    </row>
    <row r="20" spans="1:11" ht="16.5" customHeight="1" thickBot="1" x14ac:dyDescent="0.3">
      <c r="A20" s="11"/>
      <c r="B20" s="12"/>
      <c r="C20" s="12"/>
      <c r="D20" s="12"/>
      <c r="E20" s="12"/>
      <c r="F20" s="114" t="s">
        <v>35</v>
      </c>
      <c r="G20" s="115"/>
      <c r="H20" s="115"/>
      <c r="I20" s="116"/>
      <c r="J20" s="35">
        <f>IF(I15+I18&gt;K14,K14,I15+I18)</f>
        <v>0</v>
      </c>
      <c r="K20" s="57"/>
    </row>
    <row r="21" spans="1:11" ht="24" customHeight="1" thickBot="1" x14ac:dyDescent="0.3">
      <c r="A21" s="14"/>
      <c r="B21" s="15"/>
      <c r="C21" s="15"/>
      <c r="D21" s="15"/>
      <c r="E21" s="15"/>
      <c r="F21" s="113" t="s">
        <v>11</v>
      </c>
      <c r="G21" s="113"/>
      <c r="H21" s="113"/>
      <c r="I21" s="113"/>
      <c r="J21" s="36">
        <f>SUM(J20)</f>
        <v>0</v>
      </c>
      <c r="K21" s="58"/>
    </row>
    <row r="22" spans="1:11" ht="10.5" customHeight="1" x14ac:dyDescent="0.25"/>
    <row r="23" spans="1:11" ht="20.25" customHeight="1" thickBot="1" x14ac:dyDescent="0.3">
      <c r="A23" s="16" t="s">
        <v>12</v>
      </c>
    </row>
    <row r="24" spans="1:11" ht="23.25" customHeight="1" x14ac:dyDescent="0.25">
      <c r="A24" s="110" t="s">
        <v>14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2"/>
    </row>
    <row r="25" spans="1:11" ht="39" x14ac:dyDescent="0.25">
      <c r="A25" s="124" t="s">
        <v>28</v>
      </c>
      <c r="B25" s="125"/>
      <c r="C25" s="125"/>
      <c r="D25" s="125"/>
      <c r="E25" s="125"/>
      <c r="F25" s="46" t="s">
        <v>36</v>
      </c>
      <c r="G25" s="32" t="s">
        <v>38</v>
      </c>
      <c r="H25" s="32" t="s">
        <v>39</v>
      </c>
      <c r="I25" s="33" t="s">
        <v>32</v>
      </c>
      <c r="J25" s="32" t="s">
        <v>37</v>
      </c>
      <c r="K25" s="55" t="s">
        <v>33</v>
      </c>
    </row>
    <row r="26" spans="1:11" ht="24" customHeight="1" x14ac:dyDescent="0.25">
      <c r="A26" s="76" t="s">
        <v>10</v>
      </c>
      <c r="B26" s="17"/>
      <c r="C26" t="s">
        <v>13</v>
      </c>
      <c r="D26" s="17"/>
      <c r="F26" s="44" t="s">
        <v>57</v>
      </c>
      <c r="G26" s="17"/>
      <c r="H26" s="63">
        <v>15</v>
      </c>
      <c r="I26" s="64">
        <f>G26*H26</f>
        <v>0</v>
      </c>
      <c r="J26"/>
      <c r="K26" s="88">
        <v>15</v>
      </c>
    </row>
    <row r="27" spans="1:11" ht="30.75" customHeight="1" x14ac:dyDescent="0.25">
      <c r="A27" s="76" t="s">
        <v>10</v>
      </c>
      <c r="B27" s="18"/>
      <c r="C27" s="78" t="s">
        <v>13</v>
      </c>
      <c r="D27" s="18"/>
      <c r="E27" s="20"/>
      <c r="F27" s="45" t="s">
        <v>49</v>
      </c>
      <c r="G27" s="18"/>
      <c r="H27" s="65">
        <v>10</v>
      </c>
      <c r="I27" s="66">
        <f t="shared" ref="I27:I30" si="0">G27*H27</f>
        <v>0</v>
      </c>
      <c r="J27"/>
      <c r="K27" s="89"/>
    </row>
    <row r="28" spans="1:11" ht="39" customHeight="1" x14ac:dyDescent="0.25">
      <c r="A28" s="76" t="s">
        <v>10</v>
      </c>
      <c r="B28" s="18"/>
      <c r="C28" s="78" t="s">
        <v>13</v>
      </c>
      <c r="D28" s="18"/>
      <c r="E28" s="20"/>
      <c r="F28" s="45" t="s">
        <v>61</v>
      </c>
      <c r="G28" s="18"/>
      <c r="H28" s="65">
        <v>7.5</v>
      </c>
      <c r="I28" s="66">
        <f t="shared" si="0"/>
        <v>0</v>
      </c>
      <c r="J28"/>
      <c r="K28" s="89"/>
    </row>
    <row r="29" spans="1:11" ht="23.25" customHeight="1" x14ac:dyDescent="0.25">
      <c r="A29" s="76" t="s">
        <v>10</v>
      </c>
      <c r="B29" s="18"/>
      <c r="C29" s="78" t="s">
        <v>13</v>
      </c>
      <c r="D29" s="18"/>
      <c r="E29" s="20"/>
      <c r="F29" s="45" t="str">
        <f>IF($F$5=PLACES!$A$3,"Títol postgrau universitari mín 250 hores","Títol de tècnic superior de formació professional")</f>
        <v>Títol de tècnic superior de formació professional</v>
      </c>
      <c r="G29" s="18"/>
      <c r="H29" s="65">
        <v>5</v>
      </c>
      <c r="I29" s="66">
        <f t="shared" si="0"/>
        <v>0</v>
      </c>
      <c r="J29"/>
      <c r="K29" s="89"/>
    </row>
    <row r="30" spans="1:11" ht="31.5" customHeight="1" x14ac:dyDescent="0.25">
      <c r="A30" s="76" t="s">
        <v>10</v>
      </c>
      <c r="B30" s="18"/>
      <c r="C30" s="78" t="s">
        <v>13</v>
      </c>
      <c r="D30" s="18"/>
      <c r="E30" s="20"/>
      <c r="F30" s="45" t="s">
        <v>62</v>
      </c>
      <c r="G30" s="18"/>
      <c r="H30" s="65">
        <v>2.5</v>
      </c>
      <c r="I30" s="66">
        <f t="shared" si="0"/>
        <v>0</v>
      </c>
      <c r="J30"/>
      <c r="K30" s="89"/>
    </row>
    <row r="31" spans="1:11" ht="9" customHeight="1" x14ac:dyDescent="0.25">
      <c r="A31" s="6"/>
      <c r="F31"/>
      <c r="G31"/>
      <c r="H31"/>
      <c r="I31"/>
      <c r="J31"/>
      <c r="K31" s="79"/>
    </row>
    <row r="32" spans="1:11" ht="19.5" customHeight="1" thickBot="1" x14ac:dyDescent="0.3">
      <c r="A32" s="11"/>
      <c r="B32" s="12"/>
      <c r="C32" s="12"/>
      <c r="D32" s="12"/>
      <c r="E32" s="12"/>
      <c r="F32" s="126" t="s">
        <v>40</v>
      </c>
      <c r="G32" s="126"/>
      <c r="H32" s="126"/>
      <c r="I32" s="127"/>
      <c r="J32" s="80">
        <f>IF(I26+I27+I28+I29+I30&gt;K26,K26,I26+I27+I28+I29+I30)</f>
        <v>0</v>
      </c>
      <c r="K32" s="57"/>
    </row>
    <row r="33" spans="1:11" ht="15.75" thickBot="1" x14ac:dyDescent="0.3"/>
    <row r="34" spans="1:11" ht="21.75" customHeight="1" x14ac:dyDescent="0.25">
      <c r="A34" s="130" t="s">
        <v>15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2"/>
    </row>
    <row r="35" spans="1:11" s="21" customFormat="1" ht="41.25" customHeight="1" x14ac:dyDescent="0.2">
      <c r="A35" s="128" t="s">
        <v>28</v>
      </c>
      <c r="B35" s="129"/>
      <c r="C35" s="129"/>
      <c r="D35" s="129"/>
      <c r="E35" s="129"/>
      <c r="F35" s="59" t="s">
        <v>42</v>
      </c>
      <c r="G35" s="53" t="s">
        <v>43</v>
      </c>
      <c r="H35" s="53" t="s">
        <v>44</v>
      </c>
      <c r="I35" s="53" t="s">
        <v>32</v>
      </c>
      <c r="J35" s="53" t="s">
        <v>37</v>
      </c>
      <c r="K35" s="54" t="s">
        <v>33</v>
      </c>
    </row>
    <row r="36" spans="1:11" ht="20.25" customHeight="1" x14ac:dyDescent="0.25">
      <c r="A36" s="6" t="s">
        <v>10</v>
      </c>
      <c r="B36" s="18"/>
      <c r="C36" s="22" t="s">
        <v>13</v>
      </c>
      <c r="D36" s="18"/>
      <c r="E36" s="8"/>
      <c r="F36" s="30" t="s">
        <v>16</v>
      </c>
      <c r="G36" s="18"/>
      <c r="H36" s="37">
        <v>0.1</v>
      </c>
      <c r="I36" s="31">
        <f t="shared" ref="I36:I38" si="1">G36*H36</f>
        <v>0</v>
      </c>
      <c r="J36"/>
      <c r="K36" s="98">
        <v>19</v>
      </c>
    </row>
    <row r="37" spans="1:11" ht="11.25" customHeight="1" x14ac:dyDescent="0.25">
      <c r="A37" s="23"/>
      <c r="B37" s="24"/>
      <c r="C37" s="25"/>
      <c r="D37" s="24"/>
      <c r="E37" s="25"/>
      <c r="F37" s="38"/>
      <c r="G37" s="24"/>
      <c r="H37" s="38"/>
      <c r="I37" s="39"/>
      <c r="J37" s="60"/>
      <c r="K37" s="99"/>
    </row>
    <row r="38" spans="1:11" ht="22.5" customHeight="1" x14ac:dyDescent="0.25">
      <c r="A38" s="6" t="s">
        <v>10</v>
      </c>
      <c r="B38" s="18"/>
      <c r="C38" s="19" t="s">
        <v>13</v>
      </c>
      <c r="D38" s="18"/>
      <c r="E38" s="20"/>
      <c r="F38" s="34" t="s">
        <v>17</v>
      </c>
      <c r="G38" s="18"/>
      <c r="H38" s="34">
        <v>6.6600000000000006E-2</v>
      </c>
      <c r="I38" s="31">
        <f t="shared" si="1"/>
        <v>0</v>
      </c>
      <c r="J38"/>
      <c r="K38" s="99"/>
    </row>
    <row r="39" spans="1:11" ht="9.75" customHeight="1" x14ac:dyDescent="0.25">
      <c r="A39" s="6"/>
      <c r="K39" s="10"/>
    </row>
    <row r="40" spans="1:11" ht="18" customHeight="1" thickBot="1" x14ac:dyDescent="0.3">
      <c r="A40" s="11"/>
      <c r="B40" s="12"/>
      <c r="C40" s="12"/>
      <c r="D40" s="12"/>
      <c r="E40" s="12"/>
      <c r="F40" s="122" t="s">
        <v>18</v>
      </c>
      <c r="G40" s="122"/>
      <c r="H40" s="122"/>
      <c r="I40" s="123"/>
      <c r="J40" s="81">
        <f>IF(I36+I38&gt;K36,K36,I36+I38)</f>
        <v>0</v>
      </c>
      <c r="K40" s="57"/>
    </row>
    <row r="41" spans="1:11" ht="30" customHeight="1" thickBot="1" x14ac:dyDescent="0.3"/>
    <row r="42" spans="1:11" ht="32.25" customHeight="1" x14ac:dyDescent="0.25">
      <c r="A42" s="102" t="s">
        <v>19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4"/>
    </row>
    <row r="43" spans="1:11" ht="39" x14ac:dyDescent="0.25">
      <c r="A43" s="100" t="s">
        <v>28</v>
      </c>
      <c r="B43" s="101"/>
      <c r="C43" s="101"/>
      <c r="D43" s="101"/>
      <c r="E43" s="101"/>
      <c r="F43" s="61" t="s">
        <v>46</v>
      </c>
      <c r="G43" s="50" t="s">
        <v>47</v>
      </c>
      <c r="H43" s="50" t="s">
        <v>48</v>
      </c>
      <c r="I43" s="51" t="s">
        <v>32</v>
      </c>
      <c r="J43" s="51" t="s">
        <v>37</v>
      </c>
      <c r="K43" s="52" t="s">
        <v>33</v>
      </c>
    </row>
    <row r="44" spans="1:11" ht="39" x14ac:dyDescent="0.25">
      <c r="A44" s="76" t="s">
        <v>10</v>
      </c>
      <c r="B44" s="26"/>
      <c r="C44" s="30" t="s">
        <v>13</v>
      </c>
      <c r="D44" s="26"/>
      <c r="E44" s="8"/>
      <c r="F44" s="43" t="s">
        <v>50</v>
      </c>
      <c r="G44" s="26"/>
      <c r="H44" s="68">
        <v>3</v>
      </c>
      <c r="I44" s="66">
        <f>IF(G44*H44&gt;K44,K44,G44*H44)</f>
        <v>0</v>
      </c>
      <c r="J44"/>
      <c r="K44" s="62">
        <v>6</v>
      </c>
    </row>
    <row r="45" spans="1:11" x14ac:dyDescent="0.25">
      <c r="A45" s="6"/>
      <c r="F45"/>
      <c r="G45"/>
      <c r="H45"/>
      <c r="I45"/>
      <c r="J45"/>
      <c r="K45" s="10"/>
    </row>
    <row r="46" spans="1:11" ht="15.75" thickBot="1" x14ac:dyDescent="0.3">
      <c r="A46" s="11"/>
      <c r="B46" s="12"/>
      <c r="C46" s="12"/>
      <c r="D46" s="12"/>
      <c r="E46" s="12"/>
      <c r="F46" s="136" t="s">
        <v>51</v>
      </c>
      <c r="G46" s="136"/>
      <c r="H46" s="136"/>
      <c r="I46" s="136"/>
      <c r="J46" s="82">
        <f>IF(I44&gt;K44,K44,I44)</f>
        <v>0</v>
      </c>
      <c r="K46" s="13"/>
    </row>
    <row r="47" spans="1:11" ht="15.75" thickBot="1" x14ac:dyDescent="0.3"/>
    <row r="48" spans="1:11" ht="21" customHeight="1" x14ac:dyDescent="0.25">
      <c r="A48" s="147" t="s">
        <v>20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9"/>
    </row>
    <row r="49" spans="1:11" ht="42" customHeight="1" x14ac:dyDescent="0.25">
      <c r="A49" s="150" t="s">
        <v>28</v>
      </c>
      <c r="B49" s="151"/>
      <c r="C49" s="151"/>
      <c r="D49" s="151"/>
      <c r="E49" s="151"/>
      <c r="F49" s="152" t="s">
        <v>52</v>
      </c>
      <c r="G49" s="152"/>
      <c r="H49" s="48" t="s">
        <v>48</v>
      </c>
      <c r="I49" s="48" t="s">
        <v>32</v>
      </c>
      <c r="J49" s="48" t="s">
        <v>37</v>
      </c>
      <c r="K49" s="49" t="s">
        <v>33</v>
      </c>
    </row>
    <row r="50" spans="1:11" x14ac:dyDescent="0.25">
      <c r="A50" s="74" t="s">
        <v>21</v>
      </c>
      <c r="B50" s="26"/>
      <c r="C50"/>
      <c r="D50"/>
      <c r="E50"/>
      <c r="F50" t="s">
        <v>63</v>
      </c>
      <c r="G50"/>
      <c r="H50" s="63">
        <v>6</v>
      </c>
      <c r="I50" s="83">
        <f t="shared" ref="I50:I51" si="2">IF(B50&gt;=1,H50,0)</f>
        <v>0</v>
      </c>
      <c r="J50"/>
      <c r="K50" s="87"/>
    </row>
    <row r="51" spans="1:11" x14ac:dyDescent="0.25">
      <c r="A51" s="74" t="s">
        <v>21</v>
      </c>
      <c r="B51" s="26"/>
      <c r="C51"/>
      <c r="D51"/>
      <c r="E51"/>
      <c r="F51" t="s">
        <v>64</v>
      </c>
      <c r="G51"/>
      <c r="H51" s="63">
        <v>8</v>
      </c>
      <c r="I51" s="83">
        <f t="shared" si="2"/>
        <v>0</v>
      </c>
      <c r="J51"/>
      <c r="K51" s="87"/>
    </row>
    <row r="52" spans="1:11" x14ac:dyDescent="0.25">
      <c r="A52" s="74" t="s">
        <v>21</v>
      </c>
      <c r="B52" s="26"/>
      <c r="C52"/>
      <c r="D52"/>
      <c r="E52"/>
      <c r="F52" t="s">
        <v>22</v>
      </c>
      <c r="G52"/>
      <c r="H52" s="63">
        <v>10</v>
      </c>
      <c r="I52" s="83">
        <f t="shared" ref="I52:I54" si="3">IF(B52&gt;=1,H52,0)</f>
        <v>0</v>
      </c>
      <c r="J52"/>
      <c r="K52" s="154">
        <v>15</v>
      </c>
    </row>
    <row r="53" spans="1:11" x14ac:dyDescent="0.25">
      <c r="A53" s="74" t="s">
        <v>21</v>
      </c>
      <c r="B53" s="26"/>
      <c r="C53"/>
      <c r="D53"/>
      <c r="E53"/>
      <c r="F53" t="s">
        <v>23</v>
      </c>
      <c r="G53"/>
      <c r="H53" s="63">
        <v>12</v>
      </c>
      <c r="I53" s="83">
        <f t="shared" si="3"/>
        <v>0</v>
      </c>
      <c r="J53"/>
      <c r="K53" s="154"/>
    </row>
    <row r="54" spans="1:11" ht="30" customHeight="1" x14ac:dyDescent="0.25">
      <c r="A54" s="74" t="s">
        <v>21</v>
      </c>
      <c r="B54" s="26"/>
      <c r="C54"/>
      <c r="D54"/>
      <c r="E54"/>
      <c r="F54" s="84" t="s">
        <v>24</v>
      </c>
      <c r="G54" s="84"/>
      <c r="H54" s="63">
        <v>3</v>
      </c>
      <c r="I54" s="83">
        <f t="shared" si="3"/>
        <v>0</v>
      </c>
      <c r="J54"/>
      <c r="K54" s="154"/>
    </row>
    <row r="55" spans="1:11" x14ac:dyDescent="0.25">
      <c r="A55" s="6"/>
      <c r="C55"/>
      <c r="D55"/>
      <c r="E55"/>
      <c r="F55"/>
      <c r="G55"/>
      <c r="H55"/>
      <c r="I55"/>
      <c r="J55"/>
      <c r="K55" s="79"/>
    </row>
    <row r="56" spans="1:11" ht="15.75" thickBot="1" x14ac:dyDescent="0.3">
      <c r="A56" s="11"/>
      <c r="B56" s="12"/>
      <c r="C56" s="77"/>
      <c r="D56" s="77"/>
      <c r="E56" s="77"/>
      <c r="F56" s="153" t="s">
        <v>25</v>
      </c>
      <c r="G56" s="153"/>
      <c r="H56" s="153"/>
      <c r="I56" s="153"/>
      <c r="J56" s="85">
        <f>IF(I52+I53+I54&gt;K52,K52,I52+I53+I54)</f>
        <v>0</v>
      </c>
      <c r="K56" s="57"/>
    </row>
    <row r="57" spans="1:11" x14ac:dyDescent="0.25">
      <c r="F57" s="72"/>
      <c r="G57" s="72"/>
      <c r="H57" s="72"/>
      <c r="I57" s="72"/>
      <c r="J57" s="73"/>
    </row>
    <row r="58" spans="1:11" x14ac:dyDescent="0.25">
      <c r="F58" s="72"/>
      <c r="G58" s="72"/>
      <c r="H58" s="72"/>
      <c r="I58" s="72"/>
      <c r="J58" s="73"/>
    </row>
    <row r="59" spans="1:11" ht="4.5" customHeight="1" thickBot="1" x14ac:dyDescent="0.3"/>
    <row r="60" spans="1:11" ht="27.75" customHeight="1" thickBot="1" x14ac:dyDescent="0.3">
      <c r="F60" s="143" t="s">
        <v>53</v>
      </c>
      <c r="G60" s="144"/>
      <c r="H60" s="144"/>
      <c r="I60" s="145"/>
      <c r="J60" s="40">
        <f>SUM(J56,J46,J40,J32)</f>
        <v>0</v>
      </c>
    </row>
    <row r="61" spans="1:11" ht="15.75" thickBot="1" x14ac:dyDescent="0.3"/>
    <row r="62" spans="1:11" ht="30" customHeight="1" thickBot="1" x14ac:dyDescent="0.3">
      <c r="F62" s="146" t="s">
        <v>26</v>
      </c>
      <c r="G62" s="146"/>
      <c r="H62" s="146"/>
      <c r="I62" s="146"/>
      <c r="J62" s="41">
        <f>J60+J21</f>
        <v>0</v>
      </c>
      <c r="K62" s="42">
        <v>100</v>
      </c>
    </row>
    <row r="64" spans="1:11" x14ac:dyDescent="0.25">
      <c r="A64" s="133" t="s">
        <v>56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</row>
    <row r="65" spans="1:1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7" spans="1:11" ht="19.149999999999999" customHeight="1" x14ac:dyDescent="0.25">
      <c r="A67" s="134" t="s">
        <v>54</v>
      </c>
      <c r="B67" s="134"/>
      <c r="C67" s="75" t="s">
        <v>58</v>
      </c>
      <c r="D67" s="137"/>
      <c r="E67" s="138"/>
      <c r="F67" s="139"/>
      <c r="G67" s="75" t="s">
        <v>59</v>
      </c>
      <c r="H67" s="140">
        <f ca="1">TODAY()</f>
        <v>44893</v>
      </c>
      <c r="I67" s="141"/>
      <c r="J67" s="141"/>
      <c r="K67" s="142"/>
    </row>
    <row r="68" spans="1:11" x14ac:dyDescent="0.25">
      <c r="C68" s="135" t="s">
        <v>55</v>
      </c>
      <c r="D68" s="135"/>
      <c r="E68" s="135"/>
      <c r="F68" s="135"/>
      <c r="G68" s="135"/>
      <c r="H68" s="135"/>
      <c r="I68" s="135"/>
      <c r="J68" s="135"/>
      <c r="K68" s="135"/>
    </row>
    <row r="69" spans="1:11" x14ac:dyDescent="0.25">
      <c r="C69" s="135"/>
      <c r="D69" s="135"/>
      <c r="E69" s="135"/>
      <c r="F69" s="135"/>
      <c r="G69" s="135"/>
      <c r="H69" s="135"/>
      <c r="I69" s="135"/>
      <c r="J69" s="135"/>
      <c r="K69" s="135"/>
    </row>
    <row r="70" spans="1:11" x14ac:dyDescent="0.25">
      <c r="C70" s="135"/>
      <c r="D70" s="135"/>
      <c r="E70" s="135"/>
      <c r="F70" s="135"/>
      <c r="G70" s="135"/>
      <c r="H70" s="135"/>
      <c r="I70" s="135"/>
      <c r="J70" s="135"/>
      <c r="K70" s="135"/>
    </row>
    <row r="71" spans="1:11" x14ac:dyDescent="0.25">
      <c r="C71" s="135"/>
      <c r="D71" s="135"/>
      <c r="E71" s="135"/>
      <c r="F71" s="135"/>
      <c r="G71" s="135"/>
      <c r="H71" s="135"/>
      <c r="I71" s="135"/>
      <c r="J71" s="135"/>
      <c r="K71" s="135"/>
    </row>
    <row r="72" spans="1:11" x14ac:dyDescent="0.25">
      <c r="C72" s="135"/>
      <c r="D72" s="135"/>
      <c r="E72" s="135"/>
      <c r="F72" s="135"/>
      <c r="G72" s="135"/>
      <c r="H72" s="135"/>
      <c r="I72" s="135"/>
      <c r="J72" s="135"/>
      <c r="K72" s="135"/>
    </row>
    <row r="73" spans="1:11" x14ac:dyDescent="0.25">
      <c r="C73" s="135"/>
      <c r="D73" s="135"/>
      <c r="E73" s="135"/>
      <c r="F73" s="135"/>
      <c r="G73" s="135"/>
      <c r="H73" s="135"/>
      <c r="I73" s="135"/>
      <c r="J73" s="135"/>
      <c r="K73" s="135"/>
    </row>
    <row r="74" spans="1:11" x14ac:dyDescent="0.25">
      <c r="C74" s="135"/>
      <c r="D74" s="135"/>
      <c r="E74" s="135"/>
      <c r="F74" s="135"/>
      <c r="G74" s="135"/>
      <c r="H74" s="135"/>
      <c r="I74" s="135"/>
      <c r="J74" s="135"/>
      <c r="K74" s="135"/>
    </row>
  </sheetData>
  <sheetProtection algorithmName="SHA-512" hashValue="/IYUdFNOgwsSnWmia/iBsk+1fX1vQTLgs6ZAbFyrOiUcSHU4dONZpqmIrng+oIf2zANbrcsZUqx+YhKxw1oQSg==" saltValue="JfyL1mjZIN8cUsAKq1xovQ==" spinCount="100000" sheet="1" formatCells="0" formatColumns="0" formatRows="0" insertColumns="0" insertRows="0" deleteColumns="0" deleteRows="0"/>
  <mergeCells count="38">
    <mergeCell ref="A64:K65"/>
    <mergeCell ref="A67:B67"/>
    <mergeCell ref="C68:K74"/>
    <mergeCell ref="F46:I46"/>
    <mergeCell ref="D67:F67"/>
    <mergeCell ref="H67:K67"/>
    <mergeCell ref="F60:I60"/>
    <mergeCell ref="F62:I62"/>
    <mergeCell ref="A48:K48"/>
    <mergeCell ref="A49:E49"/>
    <mergeCell ref="F49:G49"/>
    <mergeCell ref="F56:I56"/>
    <mergeCell ref="K52:K54"/>
    <mergeCell ref="K36:K38"/>
    <mergeCell ref="A43:E43"/>
    <mergeCell ref="A42:K42"/>
    <mergeCell ref="A12:K12"/>
    <mergeCell ref="A13:E13"/>
    <mergeCell ref="A24:K24"/>
    <mergeCell ref="F21:I21"/>
    <mergeCell ref="F20:I20"/>
    <mergeCell ref="F17:F18"/>
    <mergeCell ref="F14:F15"/>
    <mergeCell ref="K14:K18"/>
    <mergeCell ref="F40:I40"/>
    <mergeCell ref="A25:E25"/>
    <mergeCell ref="F32:I32"/>
    <mergeCell ref="A35:E35"/>
    <mergeCell ref="A34:K34"/>
    <mergeCell ref="K26:K30"/>
    <mergeCell ref="J5:K5"/>
    <mergeCell ref="A10:F10"/>
    <mergeCell ref="A4:K4"/>
    <mergeCell ref="I8:K8"/>
    <mergeCell ref="A7:E7"/>
    <mergeCell ref="F7:K7"/>
    <mergeCell ref="A8:E8"/>
    <mergeCell ref="F8:G8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2:A7"/>
  <sheetViews>
    <sheetView workbookViewId="0">
      <selection sqref="A1:XFD1"/>
    </sheetView>
  </sheetViews>
  <sheetFormatPr baseColWidth="10" defaultRowHeight="15" x14ac:dyDescent="0.25"/>
  <cols>
    <col min="1" max="1" width="30.140625" bestFit="1" customWidth="1"/>
  </cols>
  <sheetData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2022-11-28T10:44:29Z</cp:lastPrinted>
  <dcterms:created xsi:type="dcterms:W3CDTF">2022-11-20T12:22:19Z</dcterms:created>
  <dcterms:modified xsi:type="dcterms:W3CDTF">2022-11-28T11:18:26Z</dcterms:modified>
</cp:coreProperties>
</file>