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Documents\Javier\PERSONAL\OFERTA EXTRAORDINÀRIA PÚBLICA OCUPACIÓ 2022\4. OFICIAL MANTENIMENT 482-2022\"/>
    </mc:Choice>
  </mc:AlternateContent>
  <xr:revisionPtr revIDLastSave="0" documentId="13_ncr:1_{858AC521-E9CC-4758-BCC8-228D85522694}" xr6:coauthVersionLast="47" xr6:coauthVersionMax="47" xr10:uidLastSave="{00000000-0000-0000-0000-000000000000}"/>
  <bookViews>
    <workbookView xWindow="-120" yWindow="-120" windowWidth="21840" windowHeight="13140" xr2:uid="{57A4740C-2500-4C0F-BA49-C29F2C0917DD}"/>
  </bookViews>
  <sheets>
    <sheet name="AUTOBAREMACIÓ" sheetId="1" r:id="rId1"/>
    <sheet name="PLAC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1" l="1"/>
  <c r="I31" i="1" l="1"/>
  <c r="I30" i="1"/>
  <c r="H72" i="1"/>
  <c r="K59" i="1"/>
  <c r="I60" i="1"/>
  <c r="I59" i="1"/>
  <c r="J62" i="1" s="1"/>
  <c r="I16" i="1"/>
  <c r="I45" i="1"/>
  <c r="J47" i="1" s="1"/>
  <c r="I52" i="1"/>
  <c r="I53" i="1"/>
  <c r="I54" i="1"/>
  <c r="I39" i="1"/>
  <c r="I37" i="1"/>
  <c r="I28" i="1"/>
  <c r="I29" i="1"/>
  <c r="I27" i="1"/>
  <c r="J33" i="1" s="1"/>
  <c r="I19" i="1"/>
  <c r="J56" i="1" l="1"/>
  <c r="J41" i="1"/>
  <c r="J21" i="1"/>
  <c r="J22" i="1" s="1"/>
  <c r="J65" i="1" l="1"/>
  <c r="J67" i="1" s="1"/>
</calcChain>
</file>

<file path=xl/sharedStrings.xml><?xml version="1.0" encoding="utf-8"?>
<sst xmlns="http://schemas.openxmlformats.org/spreadsheetml/2006/main" count="112" uniqueCount="71">
  <si>
    <t>ANNEX II - AUTOBAREMACIÓ</t>
  </si>
  <si>
    <t>ARQUITECTE/A</t>
  </si>
  <si>
    <t>TREBALLADOR/A SOCIAL</t>
  </si>
  <si>
    <t>ADMINISTRATIU/VA COMPTABLE</t>
  </si>
  <si>
    <t>TREBALLADOR/A FAMILIAR</t>
  </si>
  <si>
    <t>OFICIAL MANTENIMENT</t>
  </si>
  <si>
    <t>NETEJADOR/A</t>
  </si>
  <si>
    <t>LLINATGES I NOM:</t>
  </si>
  <si>
    <t>DNI/NIE:</t>
  </si>
  <si>
    <t>1) MÈRITS PROFESSIONALS</t>
  </si>
  <si>
    <t>De nº</t>
  </si>
  <si>
    <t>TOTAL MÈRITS PROFESSIONALS</t>
  </si>
  <si>
    <t>ALTRES MÈRITS</t>
  </si>
  <si>
    <t>a nº</t>
  </si>
  <si>
    <t>2) ESTUDIS ACADÈMICS</t>
  </si>
  <si>
    <t>3) CURSOS I ACCIONS FORMATIVES</t>
  </si>
  <si>
    <t>Aprofitament o Impartits</t>
  </si>
  <si>
    <t>Assistència</t>
  </si>
  <si>
    <t>SUMA APARTAT DE CURSOS I ACCIONS FORMATIVES</t>
  </si>
  <si>
    <t>4) EXERCICIS SUPERATS EN CONVOCATÒRIES ANTERIORS</t>
  </si>
  <si>
    <t>5) CONEXIEMENTS DE LLENGUA CATALANA</t>
  </si>
  <si>
    <t>Nº</t>
  </si>
  <si>
    <t>Nivell C1</t>
  </si>
  <si>
    <t>Nivell C2</t>
  </si>
  <si>
    <t>Nivell LA, coneixements de llenguatge administratiu</t>
  </si>
  <si>
    <t>SUMA APARTAT CONEIXEMENTS LLENGUA CATALANA</t>
  </si>
  <si>
    <t>TOTAL AUTOBAREMACIÓ</t>
  </si>
  <si>
    <t>EXPERIENCIA PROFESSIONAL</t>
  </si>
  <si>
    <t>Numeració dels Documents</t>
  </si>
  <si>
    <t>a) Serveis prestats i reconeguts a l'administració convocant, com a personal funcionari o com a personal laboral, exercint les funcions ròpies de l'escala, subescala, classe o categoria a la qual s'opta</t>
  </si>
  <si>
    <t>MESOS</t>
  </si>
  <si>
    <t>PUNT. MES</t>
  </si>
  <si>
    <t>PUNTS</t>
  </si>
  <si>
    <t>MÀXIM</t>
  </si>
  <si>
    <t>TELÈF:</t>
  </si>
  <si>
    <t>SUMA APARTATS A) I B) D'EXPERIÈNCIA PROFESSIONAL</t>
  </si>
  <si>
    <t>FORMACIÓ ACADÈMICA</t>
  </si>
  <si>
    <t>TOTAL PUNTS</t>
  </si>
  <si>
    <t>Nº TÍTOLS</t>
  </si>
  <si>
    <t>PUNTS X TÍTOL</t>
  </si>
  <si>
    <t>SUMA APARTAT DE FORMACIÓ ACADÈMICA</t>
  </si>
  <si>
    <t>b) serveis prestat i reconeguts en una altra administració pública, com a personal funcionario laboral, en una subescala, classe o categoria amb funcions anàlogues i sempre que es tracti del mateix grup, subgrup a que s'opta.</t>
  </si>
  <si>
    <t>CURSOS I ACCIONS FORMATIVES</t>
  </si>
  <si>
    <t>Nº HORES</t>
  </si>
  <si>
    <t>PUNT X HORA</t>
  </si>
  <si>
    <t>Només heu d'emplenar les celdes amb color :</t>
  </si>
  <si>
    <t>EXERCICIS SUPERATS</t>
  </si>
  <si>
    <t>Nº EXERC</t>
  </si>
  <si>
    <t>PUNT X EXERC</t>
  </si>
  <si>
    <t>Títol de màster, grau, segon cicle  universitari, llicenciatura, arquitectura o enginyeria</t>
  </si>
  <si>
    <t>Exercicis superats de convocatòries anteriors per accedir a l'escala, subescala, clase o categoria/especialitat de qualsevol Administració</t>
  </si>
  <si>
    <t>SUMA APARTAT EXERCICIS SUPERATS CONVOC ANTERIORS</t>
  </si>
  <si>
    <t>CONEIXEMENTS DE LLENGUA CATALANA</t>
  </si>
  <si>
    <t>TOTAL ALTRES MÈRITS</t>
  </si>
  <si>
    <t>Lloc i data</t>
  </si>
  <si>
    <t>Signatura:</t>
  </si>
  <si>
    <t>Declar que són certes les dades i la relació dels mèrits al·legats en aquest document i els únics que vull al·legar.</t>
  </si>
  <si>
    <t>Títol de doctor/a, reconegut com a nivell MECES</t>
  </si>
  <si>
    <t>En</t>
  </si>
  <si>
    <t>a</t>
  </si>
  <si>
    <t>Títol de batxillerat o de tècnic formació professional</t>
  </si>
  <si>
    <t>Plaça a la qual s'opta</t>
  </si>
  <si>
    <t>Nivell B2</t>
  </si>
  <si>
    <t>Permís de conduir C1</t>
  </si>
  <si>
    <t>Carnet d’usuari professional de productes fitosanitaris expedit per la Conselleria competent en Medi Ambient de la CAIB o òrgan equivalent.</t>
  </si>
  <si>
    <t>Títol de tècnic superior de formació professional.</t>
  </si>
  <si>
    <t>6) ALTRES TITULACIONS</t>
  </si>
  <si>
    <t>SUMA APARTAT ALTRES TITULACIONS</t>
  </si>
  <si>
    <t>BOIB</t>
  </si>
  <si>
    <t>Data</t>
  </si>
  <si>
    <t>Títol d'estudis oficials de diplomatura, enginyeria tècnica o arquitectura tècnica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</si>
</sst>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\ 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7" tint="0.59996337778862885"/>
      </left>
      <right/>
      <top style="thin">
        <color theme="7" tint="0.59996337778862885"/>
      </top>
      <bottom style="medium">
        <color indexed="64"/>
      </bottom>
      <diagonal/>
    </border>
    <border>
      <left/>
      <right/>
      <top style="thin">
        <color theme="7" tint="0.59996337778862885"/>
      </top>
      <bottom style="medium">
        <color indexed="64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7" tint="0.59996337778862885"/>
      </bottom>
      <diagonal/>
    </border>
    <border>
      <left/>
      <right/>
      <top style="medium">
        <color indexed="64"/>
      </top>
      <bottom style="thin">
        <color theme="7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medium">
        <color indexed="64"/>
      </right>
      <top style="thin">
        <color theme="7" tint="0.59996337778862885"/>
      </top>
      <bottom/>
      <diagonal/>
    </border>
    <border>
      <left/>
      <right style="thin">
        <color theme="7" tint="0.59996337778862885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/>
      <bottom style="thin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theme="7" tint="0.59996337778862885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39" xfId="0" applyBorder="1" applyProtection="1">
      <protection locked="0"/>
    </xf>
    <xf numFmtId="0" fontId="0" fillId="6" borderId="14" xfId="0" applyFill="1" applyBorder="1" applyProtection="1">
      <protection locked="0"/>
    </xf>
    <xf numFmtId="1" fontId="0" fillId="6" borderId="8" xfId="0" applyNumberFormat="1" applyFill="1" applyBorder="1" applyProtection="1">
      <protection locked="0"/>
    </xf>
    <xf numFmtId="0" fontId="0" fillId="6" borderId="8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0" fillId="0" borderId="5" xfId="0" applyBorder="1"/>
    <xf numFmtId="0" fontId="0" fillId="0" borderId="25" xfId="0" applyBorder="1"/>
    <xf numFmtId="2" fontId="2" fillId="0" borderId="6" xfId="0" applyNumberFormat="1" applyFont="1" applyBorder="1"/>
    <xf numFmtId="0" fontId="7" fillId="4" borderId="10" xfId="0" applyFont="1" applyFill="1" applyBorder="1" applyAlignment="1">
      <alignment horizontal="center" wrapText="1"/>
    </xf>
    <xf numFmtId="0" fontId="7" fillId="4" borderId="12" xfId="0" applyFont="1" applyFill="1" applyBorder="1"/>
    <xf numFmtId="0" fontId="0" fillId="0" borderId="8" xfId="0" applyBorder="1"/>
    <xf numFmtId="4" fontId="3" fillId="2" borderId="21" xfId="0" applyNumberFormat="1" applyFont="1" applyFill="1" applyBorder="1"/>
    <xf numFmtId="2" fontId="9" fillId="2" borderId="34" xfId="0" applyNumberFormat="1" applyFont="1" applyFill="1" applyBorder="1"/>
    <xf numFmtId="0" fontId="0" fillId="0" borderId="40" xfId="0" applyBorder="1"/>
    <xf numFmtId="0" fontId="0" fillId="6" borderId="8" xfId="0" applyFill="1" applyBorder="1"/>
    <xf numFmtId="0" fontId="2" fillId="6" borderId="8" xfId="0" applyFont="1" applyFill="1" applyBorder="1"/>
    <xf numFmtId="0" fontId="8" fillId="0" borderId="25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0" fontId="7" fillId="4" borderId="10" xfId="0" applyFont="1" applyFill="1" applyBorder="1"/>
    <xf numFmtId="0" fontId="7" fillId="2" borderId="12" xfId="0" applyFont="1" applyFill="1" applyBorder="1"/>
    <xf numFmtId="0" fontId="7" fillId="8" borderId="44" xfId="0" applyFont="1" applyFill="1" applyBorder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wrapText="1"/>
    </xf>
    <xf numFmtId="0" fontId="7" fillId="7" borderId="46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6" xfId="0" applyFont="1" applyFill="1" applyBorder="1" applyAlignment="1">
      <alignment horizontal="center" wrapText="1"/>
    </xf>
    <xf numFmtId="0" fontId="7" fillId="4" borderId="3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22" xfId="0" applyBorder="1"/>
    <xf numFmtId="0" fontId="0" fillId="2" borderId="4" xfId="0" applyFill="1" applyBorder="1"/>
    <xf numFmtId="0" fontId="7" fillId="5" borderId="10" xfId="0" applyFont="1" applyFill="1" applyBorder="1"/>
    <xf numFmtId="0" fontId="0" fillId="6" borderId="0" xfId="0" applyFill="1"/>
    <xf numFmtId="0" fontId="7" fillId="7" borderId="44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4" xfId="0" applyBorder="1" applyAlignment="1" applyProtection="1">
      <alignment horizontal="center"/>
      <protection locked="0"/>
    </xf>
    <xf numFmtId="1" fontId="12" fillId="0" borderId="0" xfId="0" applyNumberFormat="1" applyFont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0" xfId="0" applyFont="1"/>
    <xf numFmtId="0" fontId="12" fillId="0" borderId="15" xfId="0" applyFont="1" applyBorder="1"/>
    <xf numFmtId="0" fontId="0" fillId="0" borderId="17" xfId="0" applyBorder="1"/>
    <xf numFmtId="0" fontId="3" fillId="10" borderId="17" xfId="0" applyFont="1" applyFill="1" applyBorder="1"/>
    <xf numFmtId="0" fontId="0" fillId="0" borderId="7" xfId="0" applyBorder="1"/>
    <xf numFmtId="0" fontId="0" fillId="0" borderId="15" xfId="0" applyBorder="1"/>
    <xf numFmtId="4" fontId="3" fillId="4" borderId="21" xfId="0" applyNumberFormat="1" applyFont="1" applyFill="1" applyBorder="1"/>
    <xf numFmtId="4" fontId="3" fillId="5" borderId="21" xfId="0" applyNumberFormat="1" applyFont="1" applyFill="1" applyBorder="1"/>
    <xf numFmtId="4" fontId="3" fillId="7" borderId="21" xfId="0" applyNumberFormat="1" applyFont="1" applyFill="1" applyBorder="1"/>
    <xf numFmtId="0" fontId="2" fillId="0" borderId="47" xfId="0" applyFont="1" applyBorder="1" applyAlignment="1">
      <alignment horizontal="center"/>
    </xf>
    <xf numFmtId="0" fontId="0" fillId="0" borderId="0" xfId="0" applyAlignment="1">
      <alignment wrapText="1"/>
    </xf>
    <xf numFmtId="0" fontId="3" fillId="8" borderId="17" xfId="0" applyFont="1" applyFill="1" applyBorder="1"/>
    <xf numFmtId="0" fontId="2" fillId="0" borderId="1" xfId="0" applyFont="1" applyBorder="1" applyProtection="1">
      <protection locked="0"/>
    </xf>
    <xf numFmtId="0" fontId="13" fillId="0" borderId="0" xfId="0" applyFont="1" applyProtection="1">
      <protection locked="0"/>
    </xf>
    <xf numFmtId="4" fontId="11" fillId="6" borderId="1" xfId="0" applyNumberFormat="1" applyFont="1" applyFill="1" applyBorder="1" applyAlignment="1">
      <alignment vertical="center"/>
    </xf>
    <xf numFmtId="4" fontId="1" fillId="9" borderId="48" xfId="0" applyNumberFormat="1" applyFont="1" applyFill="1" applyBorder="1" applyAlignment="1">
      <alignment vertical="center"/>
    </xf>
    <xf numFmtId="0" fontId="9" fillId="9" borderId="48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10" borderId="17" xfId="0" applyFont="1" applyFill="1" applyBorder="1" applyAlignment="1">
      <alignment horizontal="right"/>
    </xf>
    <xf numFmtId="0" fontId="1" fillId="5" borderId="3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9" fillId="7" borderId="41" xfId="0" applyFont="1" applyFill="1" applyBorder="1" applyAlignment="1">
      <alignment horizontal="left"/>
    </xf>
    <xf numFmtId="0" fontId="9" fillId="7" borderId="42" xfId="0" applyFont="1" applyFill="1" applyBorder="1" applyAlignment="1">
      <alignment horizontal="left"/>
    </xf>
    <xf numFmtId="0" fontId="9" fillId="7" borderId="43" xfId="0" applyFont="1" applyFill="1" applyBorder="1" applyAlignment="1">
      <alignment horizontal="left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6" fillId="0" borderId="23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right"/>
    </xf>
    <xf numFmtId="0" fontId="3" fillId="5" borderId="38" xfId="0" applyFont="1" applyFill="1" applyBorder="1" applyAlignment="1">
      <alignment horizontal="right"/>
    </xf>
    <xf numFmtId="0" fontId="7" fillId="4" borderId="35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/>
    </xf>
    <xf numFmtId="0" fontId="3" fillId="4" borderId="38" xfId="0" applyFont="1" applyFill="1" applyBorder="1" applyAlignment="1">
      <alignment horizontal="right"/>
    </xf>
    <xf numFmtId="0" fontId="7" fillId="5" borderId="35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left" vertical="top"/>
      <protection locked="0"/>
    </xf>
    <xf numFmtId="0" fontId="3" fillId="7" borderId="17" xfId="0" applyFont="1" applyFill="1" applyBorder="1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164" fontId="0" fillId="0" borderId="8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0" fontId="11" fillId="6" borderId="2" xfId="0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9" fillId="9" borderId="48" xfId="0" applyFont="1" applyFill="1" applyBorder="1" applyAlignment="1">
      <alignment horizontal="right" vertical="center"/>
    </xf>
    <xf numFmtId="0" fontId="1" fillId="8" borderId="41" xfId="0" applyFont="1" applyFill="1" applyBorder="1" applyAlignment="1">
      <alignment horizontal="left" vertical="center"/>
    </xf>
    <xf numFmtId="0" fontId="1" fillId="8" borderId="42" xfId="0" applyFont="1" applyFill="1" applyBorder="1" applyAlignment="1">
      <alignment horizontal="left" vertical="center"/>
    </xf>
    <xf numFmtId="0" fontId="1" fillId="8" borderId="43" xfId="0" applyFont="1" applyFill="1" applyBorder="1" applyAlignment="1">
      <alignment horizontal="left" vertical="center"/>
    </xf>
    <xf numFmtId="0" fontId="7" fillId="8" borderId="45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left"/>
    </xf>
    <xf numFmtId="0" fontId="1" fillId="10" borderId="5" xfId="0" applyFont="1" applyFill="1" applyBorder="1" applyAlignment="1">
      <alignment horizontal="left"/>
    </xf>
    <xf numFmtId="0" fontId="1" fillId="10" borderId="49" xfId="0" applyFont="1" applyFill="1" applyBorder="1" applyAlignment="1">
      <alignment horizontal="left"/>
    </xf>
    <xf numFmtId="0" fontId="1" fillId="10" borderId="1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strike/>
      </font>
      <fill>
        <patternFill patternType="none">
          <bgColor auto="1"/>
        </patternFill>
      </fill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7F5F-BDC5-43EE-8FC3-10F36E3AD65B}">
  <sheetPr>
    <pageSetUpPr fitToPage="1"/>
  </sheetPr>
  <dimension ref="A5:K79"/>
  <sheetViews>
    <sheetView tabSelected="1" zoomScaleNormal="100" workbookViewId="0">
      <selection activeCell="H6" sqref="H6"/>
    </sheetView>
  </sheetViews>
  <sheetFormatPr baseColWidth="10" defaultColWidth="11.42578125" defaultRowHeight="15" x14ac:dyDescent="0.25"/>
  <cols>
    <col min="1" max="1" width="5.5703125" style="1" customWidth="1"/>
    <col min="2" max="2" width="3.85546875" style="1" customWidth="1"/>
    <col min="3" max="3" width="4.7109375" style="1" customWidth="1"/>
    <col min="4" max="4" width="4.42578125" style="1" customWidth="1"/>
    <col min="5" max="5" width="1.28515625" style="1" customWidth="1"/>
    <col min="6" max="6" width="41.140625" style="1" customWidth="1"/>
    <col min="7" max="7" width="6.5703125" style="1" customWidth="1"/>
    <col min="8" max="8" width="6" style="1" customWidth="1"/>
    <col min="9" max="9" width="11.42578125" style="1" customWidth="1"/>
    <col min="10" max="10" width="7.5703125" style="1" customWidth="1"/>
    <col min="11" max="11" width="7.42578125" style="1" bestFit="1" customWidth="1"/>
    <col min="12" max="16384" width="11.42578125" style="1"/>
  </cols>
  <sheetData>
    <row r="5" spans="1:11" ht="15.75" thickBot="1" x14ac:dyDescent="0.3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15.75" thickBot="1" x14ac:dyDescent="0.3">
      <c r="A6" s="1" t="s">
        <v>61</v>
      </c>
      <c r="B6" s="16"/>
      <c r="C6" s="16"/>
      <c r="D6" s="16"/>
      <c r="E6" s="16"/>
      <c r="F6" s="94" t="s">
        <v>5</v>
      </c>
      <c r="G6" t="s">
        <v>68</v>
      </c>
      <c r="H6" s="3"/>
      <c r="I6" t="s">
        <v>69</v>
      </c>
      <c r="J6" s="108"/>
      <c r="K6" s="109"/>
    </row>
    <row r="7" spans="1:11" ht="15.75" thickBot="1" x14ac:dyDescent="0.3"/>
    <row r="8" spans="1:11" ht="15.75" thickBot="1" x14ac:dyDescent="0.3">
      <c r="A8" s="107" t="s">
        <v>7</v>
      </c>
      <c r="B8" s="107"/>
      <c r="C8" s="107"/>
      <c r="D8" s="107"/>
      <c r="E8" s="107"/>
      <c r="F8" s="104"/>
      <c r="G8" s="105"/>
      <c r="H8" s="105"/>
      <c r="I8" s="105"/>
      <c r="J8" s="105"/>
      <c r="K8" s="106"/>
    </row>
    <row r="9" spans="1:11" ht="15.75" thickBot="1" x14ac:dyDescent="0.3">
      <c r="A9" s="107" t="s">
        <v>8</v>
      </c>
      <c r="B9" s="107"/>
      <c r="C9" s="107"/>
      <c r="D9" s="107"/>
      <c r="E9" s="107"/>
      <c r="F9" s="104"/>
      <c r="G9" s="106"/>
      <c r="H9" s="2" t="s">
        <v>34</v>
      </c>
      <c r="I9" s="104"/>
      <c r="J9" s="105"/>
      <c r="K9" s="106"/>
    </row>
    <row r="10" spans="1:11" ht="10.5" customHeight="1" thickBot="1" x14ac:dyDescent="0.3"/>
    <row r="11" spans="1:11" ht="15.75" thickBot="1" x14ac:dyDescent="0.3">
      <c r="A11" s="102" t="s">
        <v>45</v>
      </c>
      <c r="B11" s="102"/>
      <c r="C11" s="102"/>
      <c r="D11" s="102"/>
      <c r="E11" s="102"/>
      <c r="F11" s="102"/>
      <c r="G11" s="3"/>
    </row>
    <row r="12" spans="1:11" ht="24.6" customHeight="1" thickBot="1" x14ac:dyDescent="0.3"/>
    <row r="13" spans="1:11" ht="23.25" customHeight="1" x14ac:dyDescent="0.25">
      <c r="A13" s="118" t="s">
        <v>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20"/>
    </row>
    <row r="14" spans="1:11" ht="27" thickBot="1" x14ac:dyDescent="0.3">
      <c r="A14" s="121" t="s">
        <v>28</v>
      </c>
      <c r="B14" s="122"/>
      <c r="C14" s="122"/>
      <c r="D14" s="122"/>
      <c r="E14" s="122"/>
      <c r="F14" s="44" t="s">
        <v>27</v>
      </c>
      <c r="G14" s="28" t="s">
        <v>30</v>
      </c>
      <c r="H14" s="27" t="s">
        <v>31</v>
      </c>
      <c r="I14" s="28" t="s">
        <v>32</v>
      </c>
      <c r="J14" s="27" t="s">
        <v>37</v>
      </c>
      <c r="K14" s="53" t="s">
        <v>33</v>
      </c>
    </row>
    <row r="15" spans="1:11" ht="33.6" customHeight="1" x14ac:dyDescent="0.25">
      <c r="A15" s="4"/>
      <c r="B15" s="5"/>
      <c r="C15" s="5"/>
      <c r="D15" s="5"/>
      <c r="E15" s="5"/>
      <c r="F15" s="130" t="s">
        <v>29</v>
      </c>
      <c r="G15" s="5"/>
      <c r="H15" s="29"/>
      <c r="I15" s="29"/>
      <c r="J15" s="29"/>
      <c r="K15" s="132">
        <v>45</v>
      </c>
    </row>
    <row r="16" spans="1:11" ht="31.5" customHeight="1" x14ac:dyDescent="0.25">
      <c r="A16" s="6" t="s">
        <v>10</v>
      </c>
      <c r="B16" s="7"/>
      <c r="C16" s="8" t="s">
        <v>13</v>
      </c>
      <c r="D16" s="7"/>
      <c r="E16" s="8"/>
      <c r="F16" s="131"/>
      <c r="G16" s="65"/>
      <c r="H16" s="66">
        <v>0.25</v>
      </c>
      <c r="I16" s="67">
        <f>G16*H16</f>
        <v>0</v>
      </c>
      <c r="J16"/>
      <c r="K16" s="133"/>
    </row>
    <row r="17" spans="1:11" ht="9" customHeight="1" x14ac:dyDescent="0.25">
      <c r="A17" s="6"/>
      <c r="F17" s="30"/>
      <c r="G17" s="68"/>
      <c r="H17" s="61"/>
      <c r="I17" s="69"/>
      <c r="J17"/>
      <c r="K17" s="133"/>
    </row>
    <row r="18" spans="1:11" ht="10.9" customHeight="1" x14ac:dyDescent="0.25">
      <c r="A18" s="6"/>
      <c r="F18" s="130" t="s">
        <v>41</v>
      </c>
      <c r="G18" s="68"/>
      <c r="H18" s="61"/>
      <c r="I18" s="69"/>
      <c r="J18"/>
      <c r="K18" s="133"/>
    </row>
    <row r="19" spans="1:11" ht="56.25" customHeight="1" x14ac:dyDescent="0.25">
      <c r="A19" s="6" t="s">
        <v>10</v>
      </c>
      <c r="B19" s="7"/>
      <c r="C19" s="8" t="s">
        <v>13</v>
      </c>
      <c r="D19" s="7"/>
      <c r="E19" s="8"/>
      <c r="F19" s="131"/>
      <c r="G19" s="65"/>
      <c r="H19" s="66">
        <v>0.1</v>
      </c>
      <c r="I19" s="67">
        <f>G19*H19</f>
        <v>0</v>
      </c>
      <c r="J19"/>
      <c r="K19" s="134"/>
    </row>
    <row r="20" spans="1:11" ht="10.5" customHeight="1" x14ac:dyDescent="0.25">
      <c r="A20" s="6"/>
      <c r="I20" s="9"/>
      <c r="K20" s="10"/>
    </row>
    <row r="21" spans="1:11" ht="20.25" customHeight="1" thickBot="1" x14ac:dyDescent="0.3">
      <c r="A21" s="11"/>
      <c r="B21" s="12"/>
      <c r="C21" s="12"/>
      <c r="D21" s="12"/>
      <c r="E21" s="12"/>
      <c r="F21" s="127" t="s">
        <v>35</v>
      </c>
      <c r="G21" s="128"/>
      <c r="H21" s="128"/>
      <c r="I21" s="129"/>
      <c r="J21" s="35">
        <f>IF(I16+I19&gt;K15,K15,I16+I19)</f>
        <v>0</v>
      </c>
      <c r="K21" s="54"/>
    </row>
    <row r="22" spans="1:11" ht="24" customHeight="1" thickBot="1" x14ac:dyDescent="0.3">
      <c r="A22" s="14"/>
      <c r="B22" s="15"/>
      <c r="C22" s="15"/>
      <c r="D22" s="15"/>
      <c r="E22" s="15"/>
      <c r="F22" s="126" t="s">
        <v>11</v>
      </c>
      <c r="G22" s="126"/>
      <c r="H22" s="126"/>
      <c r="I22" s="126"/>
      <c r="J22" s="36">
        <f>SUM(J21)</f>
        <v>0</v>
      </c>
      <c r="K22" s="55"/>
    </row>
    <row r="23" spans="1:11" ht="10.5" customHeight="1" x14ac:dyDescent="0.25"/>
    <row r="24" spans="1:11" ht="32.25" customHeight="1" thickBot="1" x14ac:dyDescent="0.3">
      <c r="A24" s="95" t="s">
        <v>12</v>
      </c>
    </row>
    <row r="25" spans="1:11" ht="23.25" customHeight="1" x14ac:dyDescent="0.25">
      <c r="A25" s="123" t="s">
        <v>14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5"/>
    </row>
    <row r="26" spans="1:11" ht="39" x14ac:dyDescent="0.25">
      <c r="A26" s="137" t="s">
        <v>28</v>
      </c>
      <c r="B26" s="138"/>
      <c r="C26" s="138"/>
      <c r="D26" s="138"/>
      <c r="E26" s="138"/>
      <c r="F26" s="43" t="s">
        <v>36</v>
      </c>
      <c r="G26" s="32" t="s">
        <v>38</v>
      </c>
      <c r="H26" s="32" t="s">
        <v>39</v>
      </c>
      <c r="I26" s="33" t="s">
        <v>32</v>
      </c>
      <c r="J26" s="32" t="s">
        <v>37</v>
      </c>
      <c r="K26" s="52" t="s">
        <v>33</v>
      </c>
    </row>
    <row r="27" spans="1:11" ht="29.25" customHeight="1" x14ac:dyDescent="0.25">
      <c r="A27" s="75" t="s">
        <v>10</v>
      </c>
      <c r="B27" s="17"/>
      <c r="C27" t="s">
        <v>13</v>
      </c>
      <c r="D27" s="17"/>
      <c r="F27" s="41" t="s">
        <v>57</v>
      </c>
      <c r="G27" s="17"/>
      <c r="H27" s="61">
        <v>10</v>
      </c>
      <c r="I27" s="62">
        <f>G27*H27</f>
        <v>0</v>
      </c>
      <c r="J27"/>
      <c r="K27" s="139">
        <v>10</v>
      </c>
    </row>
    <row r="28" spans="1:11" ht="26.25" x14ac:dyDescent="0.25">
      <c r="A28" s="75" t="s">
        <v>10</v>
      </c>
      <c r="B28" s="18"/>
      <c r="C28" s="86" t="s">
        <v>13</v>
      </c>
      <c r="D28" s="18"/>
      <c r="E28" s="20"/>
      <c r="F28" s="42" t="s">
        <v>49</v>
      </c>
      <c r="G28" s="18"/>
      <c r="H28" s="63">
        <v>8</v>
      </c>
      <c r="I28" s="64">
        <f t="shared" ref="I28:I31" si="0">G28*H28</f>
        <v>0</v>
      </c>
      <c r="J28"/>
      <c r="K28" s="140"/>
    </row>
    <row r="29" spans="1:11" ht="39" customHeight="1" x14ac:dyDescent="0.25">
      <c r="A29" s="75" t="s">
        <v>10</v>
      </c>
      <c r="B29" s="18"/>
      <c r="C29" s="86" t="s">
        <v>13</v>
      </c>
      <c r="D29" s="18"/>
      <c r="E29" s="20"/>
      <c r="F29" s="42" t="s">
        <v>70</v>
      </c>
      <c r="G29" s="18"/>
      <c r="H29" s="63">
        <v>7</v>
      </c>
      <c r="I29" s="64">
        <f t="shared" si="0"/>
        <v>0</v>
      </c>
      <c r="J29"/>
      <c r="K29" s="140"/>
    </row>
    <row r="30" spans="1:11" ht="27" customHeight="1" x14ac:dyDescent="0.25">
      <c r="A30" s="75" t="s">
        <v>10</v>
      </c>
      <c r="B30" s="18"/>
      <c r="C30" s="86" t="s">
        <v>13</v>
      </c>
      <c r="D30" s="18"/>
      <c r="E30" s="20"/>
      <c r="F30" s="42" t="s">
        <v>65</v>
      </c>
      <c r="G30" s="18"/>
      <c r="H30" s="63">
        <v>6</v>
      </c>
      <c r="I30" s="64">
        <f t="shared" si="0"/>
        <v>0</v>
      </c>
      <c r="J30"/>
      <c r="K30" s="140"/>
    </row>
    <row r="31" spans="1:11" ht="29.25" customHeight="1" x14ac:dyDescent="0.25">
      <c r="A31" s="75" t="s">
        <v>10</v>
      </c>
      <c r="B31" s="18"/>
      <c r="C31" s="86" t="s">
        <v>13</v>
      </c>
      <c r="D31" s="18"/>
      <c r="E31" s="20"/>
      <c r="F31" s="42" t="s">
        <v>60</v>
      </c>
      <c r="G31" s="18"/>
      <c r="H31" s="63">
        <v>5</v>
      </c>
      <c r="I31" s="64">
        <f t="shared" si="0"/>
        <v>0</v>
      </c>
      <c r="J31"/>
      <c r="K31" s="60"/>
    </row>
    <row r="32" spans="1:11" ht="14.25" customHeight="1" x14ac:dyDescent="0.25">
      <c r="A32" s="6"/>
      <c r="F32"/>
      <c r="G32"/>
      <c r="H32"/>
      <c r="I32"/>
      <c r="J32"/>
      <c r="K32" s="87"/>
    </row>
    <row r="33" spans="1:11" ht="21.75" customHeight="1" thickBot="1" x14ac:dyDescent="0.3">
      <c r="A33" s="11"/>
      <c r="B33" s="12"/>
      <c r="C33" s="12"/>
      <c r="D33" s="12"/>
      <c r="E33" s="12"/>
      <c r="F33" s="141" t="s">
        <v>40</v>
      </c>
      <c r="G33" s="141"/>
      <c r="H33" s="141"/>
      <c r="I33" s="142"/>
      <c r="J33" s="88">
        <f>IF(I27+I28+I29+I30+I31&gt;K27,K27,I27+I28+I29+I30+I31)</f>
        <v>0</v>
      </c>
      <c r="K33" s="54"/>
    </row>
    <row r="34" spans="1:11" ht="15.75" thickBot="1" x14ac:dyDescent="0.3"/>
    <row r="35" spans="1:11" ht="21.75" customHeight="1" x14ac:dyDescent="0.25">
      <c r="A35" s="99" t="s">
        <v>15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1"/>
    </row>
    <row r="36" spans="1:11" s="21" customFormat="1" ht="41.25" customHeight="1" x14ac:dyDescent="0.2">
      <c r="A36" s="143" t="s">
        <v>28</v>
      </c>
      <c r="B36" s="144"/>
      <c r="C36" s="144"/>
      <c r="D36" s="144"/>
      <c r="E36" s="144"/>
      <c r="F36" s="56" t="s">
        <v>42</v>
      </c>
      <c r="G36" s="50" t="s">
        <v>43</v>
      </c>
      <c r="H36" s="50" t="s">
        <v>44</v>
      </c>
      <c r="I36" s="50" t="s">
        <v>32</v>
      </c>
      <c r="J36" s="50" t="s">
        <v>37</v>
      </c>
      <c r="K36" s="51" t="s">
        <v>33</v>
      </c>
    </row>
    <row r="37" spans="1:11" ht="24" customHeight="1" x14ac:dyDescent="0.25">
      <c r="A37" s="6" t="s">
        <v>10</v>
      </c>
      <c r="B37" s="18"/>
      <c r="C37" s="22" t="s">
        <v>13</v>
      </c>
      <c r="D37" s="18"/>
      <c r="E37" s="8"/>
      <c r="F37" s="30" t="s">
        <v>16</v>
      </c>
      <c r="G37" s="18"/>
      <c r="H37" s="37">
        <v>0.1</v>
      </c>
      <c r="I37" s="31">
        <f t="shared" ref="I37:I39" si="1">G37*H37</f>
        <v>0</v>
      </c>
      <c r="J37"/>
      <c r="K37" s="111">
        <v>11</v>
      </c>
    </row>
    <row r="38" spans="1:11" ht="11.25" customHeight="1" x14ac:dyDescent="0.25">
      <c r="A38" s="23"/>
      <c r="B38" s="24"/>
      <c r="C38" s="25"/>
      <c r="D38" s="24"/>
      <c r="E38" s="25"/>
      <c r="F38" s="38"/>
      <c r="G38" s="24"/>
      <c r="H38" s="38"/>
      <c r="I38" s="39"/>
      <c r="J38" s="57"/>
      <c r="K38" s="112"/>
    </row>
    <row r="39" spans="1:11" ht="26.25" customHeight="1" x14ac:dyDescent="0.25">
      <c r="A39" s="6" t="s">
        <v>10</v>
      </c>
      <c r="B39" s="18"/>
      <c r="C39" s="19" t="s">
        <v>13</v>
      </c>
      <c r="D39" s="18"/>
      <c r="E39" s="20"/>
      <c r="F39" s="34" t="s">
        <v>17</v>
      </c>
      <c r="G39" s="18"/>
      <c r="H39" s="34">
        <v>6.6600000000000006E-2</v>
      </c>
      <c r="I39" s="31">
        <f t="shared" si="1"/>
        <v>0</v>
      </c>
      <c r="J39"/>
      <c r="K39" s="112"/>
    </row>
    <row r="40" spans="1:11" ht="9.75" customHeight="1" x14ac:dyDescent="0.25">
      <c r="A40" s="6"/>
      <c r="K40" s="10"/>
    </row>
    <row r="41" spans="1:11" ht="25.5" customHeight="1" thickBot="1" x14ac:dyDescent="0.3">
      <c r="A41" s="11"/>
      <c r="B41" s="12"/>
      <c r="C41" s="12"/>
      <c r="D41" s="12"/>
      <c r="E41" s="12"/>
      <c r="F41" s="135" t="s">
        <v>18</v>
      </c>
      <c r="G41" s="135"/>
      <c r="H41" s="135"/>
      <c r="I41" s="136"/>
      <c r="J41" s="89">
        <f>IF(I37+I39&gt;K37,K37,I37+I39)</f>
        <v>0</v>
      </c>
      <c r="K41" s="54"/>
    </row>
    <row r="42" spans="1:11" ht="33" customHeight="1" thickBot="1" x14ac:dyDescent="0.3"/>
    <row r="43" spans="1:11" ht="32.25" customHeight="1" x14ac:dyDescent="0.25">
      <c r="A43" s="115" t="s">
        <v>19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7"/>
    </row>
    <row r="44" spans="1:11" ht="39" x14ac:dyDescent="0.25">
      <c r="A44" s="113" t="s">
        <v>28</v>
      </c>
      <c r="B44" s="114"/>
      <c r="C44" s="114"/>
      <c r="D44" s="114"/>
      <c r="E44" s="114"/>
      <c r="F44" s="58" t="s">
        <v>46</v>
      </c>
      <c r="G44" s="47" t="s">
        <v>47</v>
      </c>
      <c r="H44" s="47" t="s">
        <v>48</v>
      </c>
      <c r="I44" s="48" t="s">
        <v>32</v>
      </c>
      <c r="J44" s="48" t="s">
        <v>37</v>
      </c>
      <c r="K44" s="49" t="s">
        <v>33</v>
      </c>
    </row>
    <row r="45" spans="1:11" ht="39" x14ac:dyDescent="0.25">
      <c r="A45" s="75" t="s">
        <v>10</v>
      </c>
      <c r="B45" s="26"/>
      <c r="C45" s="30" t="s">
        <v>13</v>
      </c>
      <c r="D45" s="26"/>
      <c r="E45" s="8"/>
      <c r="F45" s="40" t="s">
        <v>50</v>
      </c>
      <c r="G45" s="26"/>
      <c r="H45" s="66">
        <v>3</v>
      </c>
      <c r="I45" s="64">
        <f>IF(G45*H45&gt;K45,K45,G45*H45)</f>
        <v>0</v>
      </c>
      <c r="J45"/>
      <c r="K45" s="59">
        <v>6</v>
      </c>
    </row>
    <row r="46" spans="1:11" x14ac:dyDescent="0.25">
      <c r="A46" s="6"/>
      <c r="F46"/>
      <c r="G46"/>
      <c r="H46"/>
      <c r="I46"/>
      <c r="J46"/>
      <c r="K46" s="10"/>
    </row>
    <row r="47" spans="1:11" ht="15.75" thickBot="1" x14ac:dyDescent="0.3">
      <c r="A47" s="11"/>
      <c r="B47" s="12"/>
      <c r="C47" s="12"/>
      <c r="D47" s="12"/>
      <c r="E47" s="12"/>
      <c r="F47" s="148" t="s">
        <v>51</v>
      </c>
      <c r="G47" s="148"/>
      <c r="H47" s="148"/>
      <c r="I47" s="148"/>
      <c r="J47" s="90">
        <f>IF(I45&gt;K45,K45,I45)</f>
        <v>0</v>
      </c>
      <c r="K47" s="13"/>
    </row>
    <row r="48" spans="1:11" ht="15.75" thickBot="1" x14ac:dyDescent="0.3"/>
    <row r="49" spans="1:11" ht="21" customHeight="1" x14ac:dyDescent="0.25">
      <c r="A49" s="159" t="s">
        <v>20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1"/>
    </row>
    <row r="50" spans="1:11" ht="42" customHeight="1" x14ac:dyDescent="0.25">
      <c r="A50" s="162" t="s">
        <v>28</v>
      </c>
      <c r="B50" s="163"/>
      <c r="C50" s="163"/>
      <c r="D50" s="163"/>
      <c r="E50" s="163"/>
      <c r="F50" s="164" t="s">
        <v>52</v>
      </c>
      <c r="G50" s="164"/>
      <c r="H50" s="45" t="s">
        <v>48</v>
      </c>
      <c r="I50" s="45" t="s">
        <v>32</v>
      </c>
      <c r="J50" s="45" t="s">
        <v>37</v>
      </c>
      <c r="K50" s="46" t="s">
        <v>33</v>
      </c>
    </row>
    <row r="51" spans="1:11" x14ac:dyDescent="0.25">
      <c r="A51" s="72" t="s">
        <v>21</v>
      </c>
      <c r="B51" s="26"/>
      <c r="C51"/>
      <c r="D51"/>
      <c r="E51"/>
      <c r="F51" t="s">
        <v>62</v>
      </c>
      <c r="G51"/>
      <c r="H51" s="61">
        <v>6</v>
      </c>
      <c r="I51" s="91">
        <f>IF(B51&gt;=1,H51,0)</f>
        <v>0</v>
      </c>
      <c r="J51"/>
      <c r="K51" s="166">
        <v>12</v>
      </c>
    </row>
    <row r="52" spans="1:11" x14ac:dyDescent="0.25">
      <c r="A52" s="72" t="s">
        <v>21</v>
      </c>
      <c r="B52" s="26"/>
      <c r="C52"/>
      <c r="D52"/>
      <c r="E52"/>
      <c r="F52" t="s">
        <v>22</v>
      </c>
      <c r="G52"/>
      <c r="H52" s="61">
        <v>8</v>
      </c>
      <c r="I52" s="91">
        <f t="shared" ref="I52:I54" si="2">IF(H52*B52&gt;=H52,H52,0)</f>
        <v>0</v>
      </c>
      <c r="J52"/>
      <c r="K52" s="166"/>
    </row>
    <row r="53" spans="1:11" x14ac:dyDescent="0.25">
      <c r="A53" s="72" t="s">
        <v>21</v>
      </c>
      <c r="B53" s="26"/>
      <c r="C53"/>
      <c r="D53"/>
      <c r="E53"/>
      <c r="F53" t="s">
        <v>23</v>
      </c>
      <c r="G53"/>
      <c r="H53" s="61">
        <v>10</v>
      </c>
      <c r="I53" s="91">
        <f t="shared" si="2"/>
        <v>0</v>
      </c>
      <c r="J53"/>
      <c r="K53" s="166"/>
    </row>
    <row r="54" spans="1:11" ht="30" customHeight="1" x14ac:dyDescent="0.25">
      <c r="A54" s="72" t="s">
        <v>21</v>
      </c>
      <c r="B54" s="26"/>
      <c r="C54"/>
      <c r="D54"/>
      <c r="E54"/>
      <c r="F54" s="92" t="s">
        <v>24</v>
      </c>
      <c r="G54" s="92"/>
      <c r="H54" s="61">
        <v>2</v>
      </c>
      <c r="I54" s="91">
        <f t="shared" si="2"/>
        <v>0</v>
      </c>
      <c r="J54"/>
      <c r="K54" s="166"/>
    </row>
    <row r="55" spans="1:11" x14ac:dyDescent="0.25">
      <c r="A55" s="6"/>
      <c r="C55"/>
      <c r="D55"/>
      <c r="E55"/>
      <c r="F55"/>
      <c r="G55"/>
      <c r="H55"/>
      <c r="I55"/>
      <c r="J55"/>
      <c r="K55" s="87"/>
    </row>
    <row r="56" spans="1:11" ht="15.75" thickBot="1" x14ac:dyDescent="0.3">
      <c r="A56" s="11"/>
      <c r="B56" s="12"/>
      <c r="C56" s="84"/>
      <c r="D56" s="84"/>
      <c r="E56" s="84"/>
      <c r="F56" s="165" t="s">
        <v>25</v>
      </c>
      <c r="G56" s="165"/>
      <c r="H56" s="165"/>
      <c r="I56" s="165"/>
      <c r="J56" s="93">
        <f>IF(I51+I52+I53+I54&gt;K51,K51,I51+I52+I53+I54)</f>
        <v>0</v>
      </c>
      <c r="K56" s="54"/>
    </row>
    <row r="57" spans="1:11" ht="15.75" thickBot="1" x14ac:dyDescent="0.3">
      <c r="F57" s="70"/>
      <c r="G57" s="70"/>
      <c r="H57" s="70"/>
      <c r="I57" s="70"/>
      <c r="J57" s="71"/>
    </row>
    <row r="58" spans="1:11" x14ac:dyDescent="0.25">
      <c r="A58" s="167" t="s">
        <v>66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9"/>
    </row>
    <row r="59" spans="1:11" x14ac:dyDescent="0.25">
      <c r="A59" s="75" t="s">
        <v>21</v>
      </c>
      <c r="B59" s="26"/>
      <c r="C59"/>
      <c r="D59"/>
      <c r="E59"/>
      <c r="F59" s="78" t="s">
        <v>63</v>
      </c>
      <c r="G59" s="79"/>
      <c r="H59" s="80">
        <v>10</v>
      </c>
      <c r="I59" s="81">
        <f>IF($F$6=PLACES!$A$5,IF(B59&gt;=1,10,0),"")</f>
        <v>0</v>
      </c>
      <c r="J59" s="82"/>
      <c r="K59" s="170">
        <f>IF($F$6=PLACES!$A$5,16,"")</f>
        <v>16</v>
      </c>
    </row>
    <row r="60" spans="1:11" ht="60" x14ac:dyDescent="0.25">
      <c r="A60" s="75" t="s">
        <v>21</v>
      </c>
      <c r="B60" s="26"/>
      <c r="C60"/>
      <c r="D60"/>
      <c r="E60"/>
      <c r="F60" s="78" t="s">
        <v>64</v>
      </c>
      <c r="G60" s="79"/>
      <c r="H60" s="80">
        <v>6</v>
      </c>
      <c r="I60" s="81">
        <f>IF($F$6=PLACES!$A$5,IF(B60&gt;=1,6,0),"")</f>
        <v>0</v>
      </c>
      <c r="J60" s="82"/>
      <c r="K60" s="170"/>
    </row>
    <row r="61" spans="1:11" x14ac:dyDescent="0.25">
      <c r="A61" s="76"/>
      <c r="B61" s="73"/>
      <c r="C61"/>
      <c r="D61"/>
      <c r="E61"/>
      <c r="F61" s="78"/>
      <c r="G61" s="79"/>
      <c r="H61" s="79"/>
      <c r="I61" s="79"/>
      <c r="J61" s="82"/>
      <c r="K61" s="83"/>
    </row>
    <row r="62" spans="1:11" ht="15.75" thickBot="1" x14ac:dyDescent="0.3">
      <c r="A62" s="77"/>
      <c r="B62" s="12"/>
      <c r="C62" s="84"/>
      <c r="D62" s="84"/>
      <c r="E62" s="84"/>
      <c r="F62" s="110" t="s">
        <v>67</v>
      </c>
      <c r="G62" s="110"/>
      <c r="H62" s="110"/>
      <c r="I62" s="110"/>
      <c r="J62" s="85">
        <f>I59+I60</f>
        <v>0</v>
      </c>
      <c r="K62" s="54"/>
    </row>
    <row r="63" spans="1:11" x14ac:dyDescent="0.25">
      <c r="F63" s="70"/>
      <c r="G63" s="70"/>
      <c r="H63" s="70"/>
      <c r="I63" s="70"/>
      <c r="J63" s="71"/>
    </row>
    <row r="64" spans="1:11" ht="4.5" customHeight="1" thickBot="1" x14ac:dyDescent="0.3"/>
    <row r="65" spans="1:11" ht="27.75" customHeight="1" thickBot="1" x14ac:dyDescent="0.3">
      <c r="F65" s="155" t="s">
        <v>53</v>
      </c>
      <c r="G65" s="156"/>
      <c r="H65" s="156"/>
      <c r="I65" s="157"/>
      <c r="J65" s="96">
        <f>SUM(J56,J47,J41,J33,J62)</f>
        <v>0</v>
      </c>
      <c r="K65"/>
    </row>
    <row r="66" spans="1:11" ht="15.75" thickBot="1" x14ac:dyDescent="0.3">
      <c r="F66"/>
      <c r="G66"/>
      <c r="H66"/>
      <c r="I66"/>
      <c r="J66"/>
      <c r="K66"/>
    </row>
    <row r="67" spans="1:11" ht="30" customHeight="1" thickBot="1" x14ac:dyDescent="0.3">
      <c r="F67" s="158" t="s">
        <v>26</v>
      </c>
      <c r="G67" s="158"/>
      <c r="H67" s="158"/>
      <c r="I67" s="158"/>
      <c r="J67" s="97">
        <f>J65+J22</f>
        <v>0</v>
      </c>
      <c r="K67" s="98">
        <v>100</v>
      </c>
    </row>
    <row r="69" spans="1:11" x14ac:dyDescent="0.25">
      <c r="A69" s="145" t="s">
        <v>56</v>
      </c>
      <c r="B69" s="145"/>
      <c r="C69" s="145"/>
      <c r="D69" s="145"/>
      <c r="E69" s="145"/>
      <c r="F69" s="145"/>
      <c r="G69" s="145"/>
      <c r="H69" s="145"/>
      <c r="I69" s="145"/>
      <c r="J69" s="145"/>
      <c r="K69" s="145"/>
    </row>
    <row r="70" spans="1:11" x14ac:dyDescent="0.25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</row>
    <row r="72" spans="1:11" ht="19.149999999999999" customHeight="1" x14ac:dyDescent="0.25">
      <c r="A72" s="146" t="s">
        <v>54</v>
      </c>
      <c r="B72" s="146"/>
      <c r="C72" s="74" t="s">
        <v>58</v>
      </c>
      <c r="D72" s="149"/>
      <c r="E72" s="150"/>
      <c r="F72" s="151"/>
      <c r="G72" s="74" t="s">
        <v>59</v>
      </c>
      <c r="H72" s="152">
        <f ca="1">TODAY()</f>
        <v>44893</v>
      </c>
      <c r="I72" s="153"/>
      <c r="J72" s="153"/>
      <c r="K72" s="154"/>
    </row>
    <row r="73" spans="1:11" x14ac:dyDescent="0.25">
      <c r="C73" s="147" t="s">
        <v>55</v>
      </c>
      <c r="D73" s="147"/>
      <c r="E73" s="147"/>
      <c r="F73" s="147"/>
      <c r="G73" s="147"/>
      <c r="H73" s="147"/>
      <c r="I73" s="147"/>
      <c r="J73" s="147"/>
      <c r="K73" s="147"/>
    </row>
    <row r="74" spans="1:11" x14ac:dyDescent="0.25">
      <c r="C74" s="147"/>
      <c r="D74" s="147"/>
      <c r="E74" s="147"/>
      <c r="F74" s="147"/>
      <c r="G74" s="147"/>
      <c r="H74" s="147"/>
      <c r="I74" s="147"/>
      <c r="J74" s="147"/>
      <c r="K74" s="147"/>
    </row>
    <row r="75" spans="1:11" x14ac:dyDescent="0.25">
      <c r="C75" s="147"/>
      <c r="D75" s="147"/>
      <c r="E75" s="147"/>
      <c r="F75" s="147"/>
      <c r="G75" s="147"/>
      <c r="H75" s="147"/>
      <c r="I75" s="147"/>
      <c r="J75" s="147"/>
      <c r="K75" s="147"/>
    </row>
    <row r="76" spans="1:11" x14ac:dyDescent="0.25">
      <c r="C76" s="147"/>
      <c r="D76" s="147"/>
      <c r="E76" s="147"/>
      <c r="F76" s="147"/>
      <c r="G76" s="147"/>
      <c r="H76" s="147"/>
      <c r="I76" s="147"/>
      <c r="J76" s="147"/>
      <c r="K76" s="147"/>
    </row>
    <row r="77" spans="1:11" x14ac:dyDescent="0.25">
      <c r="C77" s="147"/>
      <c r="D77" s="147"/>
      <c r="E77" s="147"/>
      <c r="F77" s="147"/>
      <c r="G77" s="147"/>
      <c r="H77" s="147"/>
      <c r="I77" s="147"/>
      <c r="J77" s="147"/>
      <c r="K77" s="147"/>
    </row>
    <row r="78" spans="1:11" x14ac:dyDescent="0.25">
      <c r="C78" s="147"/>
      <c r="D78" s="147"/>
      <c r="E78" s="147"/>
      <c r="F78" s="147"/>
      <c r="G78" s="147"/>
      <c r="H78" s="147"/>
      <c r="I78" s="147"/>
      <c r="J78" s="147"/>
      <c r="K78" s="147"/>
    </row>
    <row r="79" spans="1:11" x14ac:dyDescent="0.25">
      <c r="C79" s="147"/>
      <c r="D79" s="147"/>
      <c r="E79" s="147"/>
      <c r="F79" s="147"/>
      <c r="G79" s="147"/>
      <c r="H79" s="147"/>
      <c r="I79" s="147"/>
      <c r="J79" s="147"/>
      <c r="K79" s="147"/>
    </row>
  </sheetData>
  <sheetProtection algorithmName="SHA-512" hashValue="zxmSPwEaQEEokOUx17FAw761Ogl5F42/GlpIkCsaJlWyEUtUivRryvb0Rm1PGmt7G17x+DSh7RCCXK9uqa5Uyw==" saltValue="7bV5UERIX62SsEShdWijGw==" spinCount="100000" sheet="1" formatCells="0" formatColumns="0" formatRows="0" insertColumns="0" insertRows="0" deleteColumns="0" deleteRows="0"/>
  <mergeCells count="41">
    <mergeCell ref="A36:E36"/>
    <mergeCell ref="A69:K70"/>
    <mergeCell ref="A72:B72"/>
    <mergeCell ref="C73:K79"/>
    <mergeCell ref="F47:I47"/>
    <mergeCell ref="D72:F72"/>
    <mergeCell ref="H72:K72"/>
    <mergeCell ref="F65:I65"/>
    <mergeCell ref="F67:I67"/>
    <mergeCell ref="A49:K49"/>
    <mergeCell ref="A50:E50"/>
    <mergeCell ref="F50:G50"/>
    <mergeCell ref="F56:I56"/>
    <mergeCell ref="K51:K54"/>
    <mergeCell ref="A58:K58"/>
    <mergeCell ref="K59:K60"/>
    <mergeCell ref="F62:I62"/>
    <mergeCell ref="K37:K39"/>
    <mergeCell ref="A44:E44"/>
    <mergeCell ref="A43:K43"/>
    <mergeCell ref="A13:K13"/>
    <mergeCell ref="A14:E14"/>
    <mergeCell ref="A25:K25"/>
    <mergeCell ref="F22:I22"/>
    <mergeCell ref="F21:I21"/>
    <mergeCell ref="F18:F19"/>
    <mergeCell ref="F15:F16"/>
    <mergeCell ref="K15:K19"/>
    <mergeCell ref="F41:I41"/>
    <mergeCell ref="A26:E26"/>
    <mergeCell ref="K27:K30"/>
    <mergeCell ref="F33:I33"/>
    <mergeCell ref="A35:K35"/>
    <mergeCell ref="A11:F11"/>
    <mergeCell ref="A5:K5"/>
    <mergeCell ref="I9:K9"/>
    <mergeCell ref="A8:E8"/>
    <mergeCell ref="F8:K8"/>
    <mergeCell ref="A9:E9"/>
    <mergeCell ref="F9:G9"/>
    <mergeCell ref="J6:K6"/>
  </mergeCells>
  <phoneticPr fontId="5" type="noConversion"/>
  <pageMargins left="0.70866141732283472" right="0.70866141732283472" top="0.55118110236220474" bottom="0.55118110236220474" header="0.31496062992125984" footer="0.31496062992125984"/>
  <pageSetup paperSize="9" scale="87" fitToHeight="2" orientation="portrait" r:id="rId1"/>
  <headerFooter differentFirst="1">
    <firstHeader>&amp;R&amp;G</first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C7EE553D-742B-4517-B713-3934BD60F751}">
            <xm:f>$F$6=PLACES!$A$2</xm:f>
            <x14:dxf>
              <font>
                <strike/>
              </font>
            </x14:dxf>
          </x14:cfRule>
          <x14:cfRule type="expression" priority="9" id="{1E801A42-3D55-4D14-82D3-3081BEF3CAF1}">
            <xm:f>$F$6=PLACES!$A$2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B51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C48D-BAF0-45AA-897D-2CC94AFE253F}">
  <dimension ref="A1:A6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AUTOBAREMACIÓ</vt:lpstr>
      <vt:lpstr>PLACES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Pendent</dc:creator>
  <cp:lastModifiedBy>Javier Bermejo Boyano</cp:lastModifiedBy>
  <cp:lastPrinted>2022-11-28T10:41:50Z</cp:lastPrinted>
  <dcterms:created xsi:type="dcterms:W3CDTF">2022-11-20T12:22:19Z</dcterms:created>
  <dcterms:modified xsi:type="dcterms:W3CDTF">2022-11-28T11:17:29Z</dcterms:modified>
</cp:coreProperties>
</file>