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rmejo\Downloads\"/>
    </mc:Choice>
  </mc:AlternateContent>
  <xr:revisionPtr revIDLastSave="0" documentId="13_ncr:1_{0667323E-828D-44E6-957C-4D1E81F18FC6}" xr6:coauthVersionLast="47" xr6:coauthVersionMax="47" xr10:uidLastSave="{00000000-0000-0000-0000-000000000000}"/>
  <bookViews>
    <workbookView xWindow="-120" yWindow="-120" windowWidth="21840" windowHeight="13140" xr2:uid="{57A4740C-2500-4C0F-BA49-C29F2C0917DD}"/>
  </bookViews>
  <sheets>
    <sheet name="AUTOBAREMACIÓ" sheetId="1" r:id="rId1"/>
    <sheet name="PLAC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I58" i="1"/>
  <c r="I57" i="1"/>
  <c r="I59" i="1"/>
  <c r="I56" i="1"/>
  <c r="I55" i="1"/>
  <c r="A55" i="1"/>
  <c r="I36" i="1"/>
  <c r="I28" i="1"/>
  <c r="C28" i="1"/>
  <c r="A28" i="1"/>
  <c r="I47" i="1"/>
  <c r="I48" i="1"/>
  <c r="I49" i="1"/>
  <c r="I46" i="1"/>
  <c r="H71" i="1"/>
  <c r="F46" i="1"/>
  <c r="A46" i="1"/>
  <c r="I29" i="1"/>
  <c r="C29" i="1"/>
  <c r="A29" i="1"/>
  <c r="I13" i="1"/>
  <c r="I40" i="1"/>
  <c r="I38" i="1"/>
  <c r="I25" i="1"/>
  <c r="I26" i="1"/>
  <c r="I24" i="1"/>
  <c r="I16" i="1"/>
  <c r="J61" i="1" l="1"/>
  <c r="J42" i="1"/>
  <c r="J51" i="1"/>
  <c r="J18" i="1"/>
  <c r="J19" i="1" s="1"/>
  <c r="I27" i="1"/>
  <c r="J31" i="1" s="1"/>
  <c r="J66" i="1" l="1"/>
</calcChain>
</file>

<file path=xl/sharedStrings.xml><?xml version="1.0" encoding="utf-8"?>
<sst xmlns="http://schemas.openxmlformats.org/spreadsheetml/2006/main" count="109" uniqueCount="70">
  <si>
    <t>ARQUITECTE/A</t>
  </si>
  <si>
    <t>TREBALLADOR/A SOCIAL</t>
  </si>
  <si>
    <t>ADMINISTRATIU/VA COMPTABLE</t>
  </si>
  <si>
    <t>TREBALLADOR/A FAMILIAR</t>
  </si>
  <si>
    <t>OFICIAL MANTENIMENT</t>
  </si>
  <si>
    <t>NETEJADOR/A</t>
  </si>
  <si>
    <t>LLINATGES I NOM:</t>
  </si>
  <si>
    <t>DNI/NIE:</t>
  </si>
  <si>
    <t>1) MÈRITS PROFESSIONALS</t>
  </si>
  <si>
    <t>De nº</t>
  </si>
  <si>
    <t>TOTAL MÈRITS PROFESSIONALS</t>
  </si>
  <si>
    <t>ALTRES MÈRITS</t>
  </si>
  <si>
    <t>a nº</t>
  </si>
  <si>
    <t>Aprofitament o Impartits</t>
  </si>
  <si>
    <t>Assistència</t>
  </si>
  <si>
    <t>SUMA APARTAT DE CURSOS I ACCIONS FORMATIVES</t>
  </si>
  <si>
    <t>Nº</t>
  </si>
  <si>
    <t>Nivell C1</t>
  </si>
  <si>
    <t>Nivell C2</t>
  </si>
  <si>
    <t>Nivell LA, coneixements de llenguatge administratiu</t>
  </si>
  <si>
    <t>SUMA APARTAT CONEIXEMENTS LLENGUA CATALANA</t>
  </si>
  <si>
    <t>TOTAL AUTOBAREMACIÓ</t>
  </si>
  <si>
    <t>EXPERIENCIA PROFESSIONAL</t>
  </si>
  <si>
    <t>Numeració dels Documents</t>
  </si>
  <si>
    <t>MESOS</t>
  </si>
  <si>
    <t>PUNT. MES</t>
  </si>
  <si>
    <t>PUNTS</t>
  </si>
  <si>
    <t>MÀXIM</t>
  </si>
  <si>
    <t>TELÈF:</t>
  </si>
  <si>
    <t>SUMA APARTATS A) I B) D'EXPERIÈNCIA PROFESSIONAL</t>
  </si>
  <si>
    <t>FORMACIÓ ACADÈMICA</t>
  </si>
  <si>
    <t>TOTAL PUNTS</t>
  </si>
  <si>
    <t>Nº TÍTOLS</t>
  </si>
  <si>
    <t>PUNTS X TÍTOL</t>
  </si>
  <si>
    <t>SUMA APARTAT DE FORMACIÓ ACADÈMICA</t>
  </si>
  <si>
    <t>CURSOS I ACCIONS FORMATIVES</t>
  </si>
  <si>
    <t>Nº HORES</t>
  </si>
  <si>
    <t>PUNT X HORA</t>
  </si>
  <si>
    <t>Només heu d'emplenar les celdes amb color :</t>
  </si>
  <si>
    <t>PUNT X EXERC</t>
  </si>
  <si>
    <t>CONEIXEMENTS DE LLENGUA CATALANA</t>
  </si>
  <si>
    <t>TOTAL ALTRES MÈRITS</t>
  </si>
  <si>
    <t>Lloc i data</t>
  </si>
  <si>
    <t>Signatura:</t>
  </si>
  <si>
    <t>Declar que són certes les dades i la relació dels mèrits al·legats en aquest document i els únics que vull al·legar.</t>
  </si>
  <si>
    <t>En</t>
  </si>
  <si>
    <t>a</t>
  </si>
  <si>
    <t>Plaça a la qual s'opta</t>
  </si>
  <si>
    <t>OFICIAL PRIMERA MANTENIMENT</t>
  </si>
  <si>
    <t>a) Serveis prestats en qualsevol administració pública, sempre que es trobin dins l'àmbit d'aplicació de la Llei 70/1978, de 26 de desembre, de reconeixement de serveis previs en l'administració pública, a la mateixa categoria o similar a la de la plaça convocada exercint funcions de naturalesa o de contingut tècnic anàlogues a les de la plaça convocada</t>
  </si>
  <si>
    <t>b) Serveis prestats a l'empresa privada, ja sigui per compte d'altri com propi, exercint funcions de naturalesa o de contingut tècnic anàlogues a les de la plaça convocada: 0,25 punts per mes.</t>
  </si>
  <si>
    <t>2) FORMACIÓ REGLADA</t>
  </si>
  <si>
    <t>Llicenciatura o Nivell 3 universitari</t>
  </si>
  <si>
    <t>Diplomatura o Grau</t>
  </si>
  <si>
    <t>Títol de Tècnic Superior relacionat amb les funcions pròpies de la plaça</t>
  </si>
  <si>
    <t>Batxillerat o equivalent</t>
  </si>
  <si>
    <t>Títol d’FP de Grau mitjà relacionat amb les funcions pròpies de la plaça</t>
  </si>
  <si>
    <t>Certificat de Professionalitat diferent de l'aportat com a requisit</t>
  </si>
  <si>
    <t>3) CURSOS DE FORMACIÓ NO REGLADA</t>
  </si>
  <si>
    <t>Impartició</t>
  </si>
  <si>
    <t>4) CONEXIEMENTS DE LLENGUA CATALANA</t>
  </si>
  <si>
    <t>5) CONEXIEMENTS DE LLENGÜES ESTRANGERES</t>
  </si>
  <si>
    <t>Nivell bàsic (certificat A2)</t>
  </si>
  <si>
    <t>Nivell llindar (certificat B1)</t>
  </si>
  <si>
    <t>Nivell avançat (certificat B2)</t>
  </si>
  <si>
    <t>Nivell funcional (certificat C1)</t>
  </si>
  <si>
    <t>Nivell domini (certificat C2)</t>
  </si>
  <si>
    <t>ANNEX IV - AUTOBAREMACIÓ</t>
  </si>
  <si>
    <t>CONEIXEMENTS DE LLENGUA EXTRANGERA</t>
  </si>
  <si>
    <t>SUMA APARTAT CONEIXEMENTS LLENGUA ESTRANGERES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</si>
</sst>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\ mmmm&quot; de &quot;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7" tint="0.59996337778862885"/>
      </left>
      <right/>
      <top style="thin">
        <color theme="7" tint="0.59996337778862885"/>
      </top>
      <bottom style="medium">
        <color indexed="64"/>
      </bottom>
      <diagonal/>
    </border>
    <border>
      <left/>
      <right/>
      <top style="thin">
        <color theme="7" tint="0.59996337778862885"/>
      </top>
      <bottom style="medium">
        <color indexed="64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7" tint="0.59996337778862885"/>
      </bottom>
      <diagonal/>
    </border>
    <border>
      <left/>
      <right/>
      <top style="medium">
        <color indexed="64"/>
      </top>
      <bottom style="thin">
        <color theme="7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medium">
        <color indexed="64"/>
      </right>
      <top style="thin">
        <color theme="7" tint="0.59996337778862885"/>
      </top>
      <bottom/>
      <diagonal/>
    </border>
    <border>
      <left/>
      <right style="thin">
        <color theme="7" tint="0.59996337778862885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/>
      <bottom style="thin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theme="7" tint="0.59996337778862885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39" xfId="0" applyBorder="1" applyProtection="1">
      <protection locked="0"/>
    </xf>
    <xf numFmtId="0" fontId="0" fillId="6" borderId="14" xfId="0" applyFill="1" applyBorder="1" applyProtection="1">
      <protection locked="0"/>
    </xf>
    <xf numFmtId="1" fontId="0" fillId="6" borderId="8" xfId="0" applyNumberFormat="1" applyFill="1" applyBorder="1" applyProtection="1">
      <protection locked="0"/>
    </xf>
    <xf numFmtId="0" fontId="0" fillId="6" borderId="8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wrapText="1"/>
    </xf>
    <xf numFmtId="0" fontId="7" fillId="4" borderId="12" xfId="0" applyFont="1" applyFill="1" applyBorder="1"/>
    <xf numFmtId="0" fontId="0" fillId="6" borderId="8" xfId="0" applyFill="1" applyBorder="1"/>
    <xf numFmtId="0" fontId="2" fillId="6" borderId="8" xfId="0" applyFont="1" applyFill="1" applyBorder="1"/>
    <xf numFmtId="0" fontId="7" fillId="4" borderId="10" xfId="0" applyFont="1" applyFill="1" applyBorder="1"/>
    <xf numFmtId="0" fontId="7" fillId="2" borderId="12" xfId="0" applyFont="1" applyFill="1" applyBorder="1"/>
    <xf numFmtId="0" fontId="7" fillId="8" borderId="44" xfId="0" applyFont="1" applyFill="1" applyBorder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7" fillId="7" borderId="46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6" xfId="0" applyFont="1" applyFill="1" applyBorder="1" applyAlignment="1">
      <alignment horizontal="center" wrapText="1"/>
    </xf>
    <xf numFmtId="0" fontId="7" fillId="4" borderId="3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22" xfId="0" applyBorder="1"/>
    <xf numFmtId="0" fontId="7" fillId="5" borderId="10" xfId="0" applyFont="1" applyFill="1" applyBorder="1"/>
    <xf numFmtId="0" fontId="0" fillId="6" borderId="0" xfId="0" applyFill="1"/>
    <xf numFmtId="0" fontId="1" fillId="4" borderId="15" xfId="0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4" xfId="0" applyBorder="1"/>
    <xf numFmtId="0" fontId="0" fillId="0" borderId="17" xfId="0" applyBorder="1"/>
    <xf numFmtId="0" fontId="0" fillId="0" borderId="7" xfId="0" applyBorder="1"/>
    <xf numFmtId="0" fontId="0" fillId="0" borderId="15" xfId="0" applyBorder="1"/>
    <xf numFmtId="0" fontId="7" fillId="5" borderId="37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0" fillId="0" borderId="5" xfId="0" applyBorder="1"/>
    <xf numFmtId="0" fontId="0" fillId="0" borderId="25" xfId="0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4" fontId="3" fillId="2" borderId="21" xfId="0" applyNumberFormat="1" applyFont="1" applyFill="1" applyBorder="1"/>
    <xf numFmtId="2" fontId="9" fillId="2" borderId="34" xfId="0" applyNumberFormat="1" applyFont="1" applyFill="1" applyBorder="1"/>
    <xf numFmtId="0" fontId="0" fillId="2" borderId="4" xfId="0" applyFill="1" applyBorder="1"/>
    <xf numFmtId="0" fontId="0" fillId="0" borderId="25" xfId="0" applyBorder="1"/>
    <xf numFmtId="0" fontId="8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0" fontId="2" fillId="0" borderId="2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3" fillId="4" borderId="21" xfId="0" applyNumberFormat="1" applyFont="1" applyFill="1" applyBorder="1"/>
    <xf numFmtId="0" fontId="0" fillId="0" borderId="8" xfId="0" applyBorder="1"/>
    <xf numFmtId="2" fontId="2" fillId="0" borderId="6" xfId="0" applyNumberFormat="1" applyFont="1" applyBorder="1"/>
    <xf numFmtId="0" fontId="0" fillId="0" borderId="40" xfId="0" applyBorder="1"/>
    <xf numFmtId="4" fontId="3" fillId="5" borderId="21" xfId="0" applyNumberFormat="1" applyFont="1" applyFill="1" applyBorder="1"/>
    <xf numFmtId="0" fontId="2" fillId="0" borderId="47" xfId="0" applyFont="1" applyBorder="1" applyAlignment="1">
      <alignment horizontal="center"/>
    </xf>
    <xf numFmtId="0" fontId="0" fillId="0" borderId="0" xfId="0" applyAlignment="1">
      <alignment wrapText="1"/>
    </xf>
    <xf numFmtId="0" fontId="3" fillId="8" borderId="17" xfId="0" applyFont="1" applyFill="1" applyBorder="1"/>
    <xf numFmtId="0" fontId="3" fillId="7" borderId="17" xfId="0" applyFont="1" applyFill="1" applyBorder="1"/>
    <xf numFmtId="4" fontId="11" fillId="6" borderId="1" xfId="0" applyNumberFormat="1" applyFont="1" applyFill="1" applyBorder="1" applyAlignment="1">
      <alignment vertical="center"/>
    </xf>
    <xf numFmtId="4" fontId="1" fillId="9" borderId="48" xfId="0" applyNumberFormat="1" applyFont="1" applyFill="1" applyBorder="1" applyAlignment="1">
      <alignment vertical="center"/>
    </xf>
    <xf numFmtId="0" fontId="9" fillId="9" borderId="48" xfId="0" applyFont="1" applyFill="1" applyBorder="1" applyAlignment="1">
      <alignment horizontal="center" vertical="center"/>
    </xf>
    <xf numFmtId="0" fontId="7" fillId="7" borderId="4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164" fontId="0" fillId="0" borderId="8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0" fontId="11" fillId="6" borderId="2" xfId="0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9" fillId="9" borderId="48" xfId="0" applyFont="1" applyFill="1" applyBorder="1" applyAlignment="1">
      <alignment horizontal="right" vertical="center"/>
    </xf>
    <xf numFmtId="0" fontId="1" fillId="8" borderId="41" xfId="0" applyFont="1" applyFill="1" applyBorder="1" applyAlignment="1">
      <alignment horizontal="left" vertical="center"/>
    </xf>
    <xf numFmtId="0" fontId="1" fillId="8" borderId="42" xfId="0" applyFont="1" applyFill="1" applyBorder="1" applyAlignment="1">
      <alignment horizontal="left" vertical="center"/>
    </xf>
    <xf numFmtId="0" fontId="1" fillId="8" borderId="43" xfId="0" applyFont="1" applyFill="1" applyBorder="1" applyAlignment="1">
      <alignment horizontal="left" vertical="center"/>
    </xf>
    <xf numFmtId="0" fontId="7" fillId="8" borderId="45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right"/>
    </xf>
    <xf numFmtId="0" fontId="1" fillId="7" borderId="41" xfId="0" applyFont="1" applyFill="1" applyBorder="1" applyAlignment="1">
      <alignment horizontal="left" vertical="center"/>
    </xf>
    <xf numFmtId="0" fontId="1" fillId="7" borderId="42" xfId="0" applyFont="1" applyFill="1" applyBorder="1" applyAlignment="1">
      <alignment horizontal="left" vertical="center"/>
    </xf>
    <xf numFmtId="0" fontId="1" fillId="7" borderId="43" xfId="0" applyFont="1" applyFill="1" applyBorder="1" applyAlignment="1">
      <alignment horizontal="left" vertical="center"/>
    </xf>
    <xf numFmtId="0" fontId="7" fillId="7" borderId="45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6" fillId="0" borderId="23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right"/>
    </xf>
    <xf numFmtId="0" fontId="3" fillId="5" borderId="38" xfId="0" applyFont="1" applyFill="1" applyBorder="1" applyAlignment="1">
      <alignment horizontal="right"/>
    </xf>
    <xf numFmtId="0" fontId="7" fillId="4" borderId="35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/>
    </xf>
    <xf numFmtId="0" fontId="3" fillId="4" borderId="38" xfId="0" applyFont="1" applyFill="1" applyBorder="1" applyAlignment="1">
      <alignment horizontal="right"/>
    </xf>
    <xf numFmtId="0" fontId="7" fillId="5" borderId="35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</cellXfs>
  <cellStyles count="1">
    <cellStyle name="Normal" xfId="0" builtinId="0"/>
  </cellStyles>
  <dxfs count="4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  <fill>
        <patternFill patternType="none">
          <bgColor auto="1"/>
        </patternFill>
      </fill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7F5F-BDC5-43EE-8FC3-10F36E3AD65B}">
  <sheetPr>
    <pageSetUpPr fitToPage="1"/>
  </sheetPr>
  <dimension ref="A1:K78"/>
  <sheetViews>
    <sheetView tabSelected="1" topLeftCell="A55" zoomScaleNormal="100" workbookViewId="0">
      <selection activeCell="F62" sqref="F62"/>
    </sheetView>
  </sheetViews>
  <sheetFormatPr baseColWidth="10" defaultColWidth="11.42578125" defaultRowHeight="15" x14ac:dyDescent="0.25"/>
  <cols>
    <col min="1" max="1" width="5.5703125" style="1" customWidth="1"/>
    <col min="2" max="2" width="3.85546875" style="1" customWidth="1"/>
    <col min="3" max="3" width="4.7109375" style="1" customWidth="1"/>
    <col min="4" max="4" width="4.42578125" style="1" customWidth="1"/>
    <col min="5" max="5" width="1.28515625" style="1" customWidth="1"/>
    <col min="6" max="6" width="41.140625" style="1" customWidth="1"/>
    <col min="7" max="7" width="6.5703125" style="1" customWidth="1"/>
    <col min="8" max="8" width="6" style="1" customWidth="1"/>
    <col min="9" max="9" width="6" style="1" bestFit="1" customWidth="1"/>
    <col min="10" max="10" width="7.5703125" style="1" customWidth="1"/>
    <col min="11" max="11" width="7.42578125" style="1" bestFit="1" customWidth="1"/>
    <col min="12" max="16384" width="11.42578125" style="1"/>
  </cols>
  <sheetData>
    <row r="1" spans="1:11" customFormat="1" x14ac:dyDescent="0.25"/>
    <row r="2" spans="1:11" customFormat="1" ht="15.75" thickBot="1" x14ac:dyDescent="0.3">
      <c r="A2" s="147" t="s">
        <v>67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customFormat="1" ht="15.75" thickBot="1" x14ac:dyDescent="0.3">
      <c r="A3" t="s">
        <v>47</v>
      </c>
      <c r="B3" s="57"/>
      <c r="C3" s="57"/>
      <c r="D3" s="57"/>
      <c r="E3" s="57"/>
      <c r="F3" s="58" t="s">
        <v>48</v>
      </c>
    </row>
    <row r="4" spans="1:11" customFormat="1" ht="15.75" thickBot="1" x14ac:dyDescent="0.3"/>
    <row r="5" spans="1:11" ht="15.75" thickBot="1" x14ac:dyDescent="0.3">
      <c r="A5" s="151" t="s">
        <v>6</v>
      </c>
      <c r="B5" s="151"/>
      <c r="C5" s="151"/>
      <c r="D5" s="151"/>
      <c r="E5" s="151"/>
      <c r="F5" s="148"/>
      <c r="G5" s="149"/>
      <c r="H5" s="149"/>
      <c r="I5" s="149"/>
      <c r="J5" s="149"/>
      <c r="K5" s="150"/>
    </row>
    <row r="6" spans="1:11" ht="15.75" thickBot="1" x14ac:dyDescent="0.3">
      <c r="A6" s="151" t="s">
        <v>7</v>
      </c>
      <c r="B6" s="151"/>
      <c r="C6" s="151"/>
      <c r="D6" s="151"/>
      <c r="E6" s="151"/>
      <c r="F6" s="148"/>
      <c r="G6" s="150"/>
      <c r="H6" s="2" t="s">
        <v>28</v>
      </c>
      <c r="I6" s="148"/>
      <c r="J6" s="149"/>
      <c r="K6" s="150"/>
    </row>
    <row r="7" spans="1:11" ht="10.5" customHeight="1" thickBot="1" x14ac:dyDescent="0.3"/>
    <row r="8" spans="1:11" ht="15.75" thickBot="1" x14ac:dyDescent="0.3">
      <c r="A8" s="146" t="s">
        <v>38</v>
      </c>
      <c r="B8" s="146"/>
      <c r="C8" s="146"/>
      <c r="D8" s="146"/>
      <c r="E8" s="146"/>
      <c r="F8" s="146"/>
      <c r="G8" s="3"/>
    </row>
    <row r="9" spans="1:11" ht="24.6" customHeight="1" thickBot="1" x14ac:dyDescent="0.3"/>
    <row r="10" spans="1:11" ht="23.25" customHeight="1" x14ac:dyDescent="0.25">
      <c r="A10" s="116" t="s">
        <v>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8"/>
    </row>
    <row r="11" spans="1:11" ht="27" thickBot="1" x14ac:dyDescent="0.3">
      <c r="A11" s="119" t="s">
        <v>23</v>
      </c>
      <c r="B11" s="120"/>
      <c r="C11" s="120"/>
      <c r="D11" s="120"/>
      <c r="E11" s="120"/>
      <c r="F11" s="33" t="s">
        <v>22</v>
      </c>
      <c r="G11" s="27" t="s">
        <v>24</v>
      </c>
      <c r="H11" s="26" t="s">
        <v>25</v>
      </c>
      <c r="I11" s="27" t="s">
        <v>26</v>
      </c>
      <c r="J11" s="26" t="s">
        <v>31</v>
      </c>
      <c r="K11" s="41" t="s">
        <v>27</v>
      </c>
    </row>
    <row r="12" spans="1:11" ht="33.6" customHeight="1" x14ac:dyDescent="0.25">
      <c r="A12" s="4"/>
      <c r="B12" s="5"/>
      <c r="C12" s="5"/>
      <c r="D12" s="5"/>
      <c r="E12" s="5"/>
      <c r="F12" s="128" t="s">
        <v>49</v>
      </c>
      <c r="G12" s="5"/>
      <c r="H12" s="59"/>
      <c r="I12" s="59"/>
      <c r="J12" s="59"/>
      <c r="K12" s="130">
        <v>30</v>
      </c>
    </row>
    <row r="13" spans="1:11" ht="70.5" customHeight="1" x14ac:dyDescent="0.25">
      <c r="A13" s="6" t="s">
        <v>9</v>
      </c>
      <c r="B13" s="7"/>
      <c r="C13" s="8" t="s">
        <v>12</v>
      </c>
      <c r="D13" s="7"/>
      <c r="E13" s="8"/>
      <c r="F13" s="129"/>
      <c r="G13" s="46"/>
      <c r="H13" s="60">
        <v>0.5</v>
      </c>
      <c r="I13" s="61">
        <f>G13*H13</f>
        <v>0</v>
      </c>
      <c r="J13"/>
      <c r="K13" s="131"/>
    </row>
    <row r="14" spans="1:11" ht="9" customHeight="1" x14ac:dyDescent="0.25">
      <c r="A14" s="6"/>
      <c r="F14" s="67"/>
      <c r="G14" s="47"/>
      <c r="H14" s="62"/>
      <c r="I14" s="63"/>
      <c r="J14"/>
      <c r="K14" s="131"/>
    </row>
    <row r="15" spans="1:11" ht="10.9" customHeight="1" x14ac:dyDescent="0.25">
      <c r="A15" s="6"/>
      <c r="F15" s="128" t="s">
        <v>50</v>
      </c>
      <c r="G15" s="47"/>
      <c r="H15" s="62"/>
      <c r="I15" s="63"/>
      <c r="J15"/>
      <c r="K15" s="131"/>
    </row>
    <row r="16" spans="1:11" ht="51.75" customHeight="1" x14ac:dyDescent="0.25">
      <c r="A16" s="6" t="s">
        <v>9</v>
      </c>
      <c r="B16" s="7"/>
      <c r="C16" s="8" t="s">
        <v>12</v>
      </c>
      <c r="D16" s="7"/>
      <c r="E16" s="8"/>
      <c r="F16" s="129"/>
      <c r="G16" s="46"/>
      <c r="H16" s="60">
        <v>0.25</v>
      </c>
      <c r="I16" s="61">
        <f>G16*H16</f>
        <v>0</v>
      </c>
      <c r="J16"/>
      <c r="K16" s="132"/>
    </row>
    <row r="17" spans="1:11" ht="10.5" customHeight="1" x14ac:dyDescent="0.25">
      <c r="A17" s="6"/>
      <c r="I17" s="9"/>
      <c r="K17" s="10"/>
    </row>
    <row r="18" spans="1:11" ht="16.5" customHeight="1" thickBot="1" x14ac:dyDescent="0.3">
      <c r="A18" s="11"/>
      <c r="B18" s="12"/>
      <c r="C18" s="12"/>
      <c r="D18" s="12"/>
      <c r="E18" s="12"/>
      <c r="F18" s="125" t="s">
        <v>29</v>
      </c>
      <c r="G18" s="126"/>
      <c r="H18" s="126"/>
      <c r="I18" s="127"/>
      <c r="J18" s="64">
        <f>IF(I13+I16&gt;K12,K12,I13+I16)</f>
        <v>0</v>
      </c>
      <c r="K18" s="42"/>
    </row>
    <row r="19" spans="1:11" ht="24" customHeight="1" thickBot="1" x14ac:dyDescent="0.3">
      <c r="A19" s="13"/>
      <c r="B19" s="14"/>
      <c r="C19" s="14"/>
      <c r="D19" s="14"/>
      <c r="E19" s="14"/>
      <c r="F19" s="124" t="s">
        <v>10</v>
      </c>
      <c r="G19" s="124"/>
      <c r="H19" s="124"/>
      <c r="I19" s="124"/>
      <c r="J19" s="65">
        <f>SUM(J18)</f>
        <v>0</v>
      </c>
      <c r="K19" s="66"/>
    </row>
    <row r="20" spans="1:11" ht="10.5" customHeight="1" x14ac:dyDescent="0.25"/>
    <row r="21" spans="1:11" ht="24.6" customHeight="1" thickBot="1" x14ac:dyDescent="0.3">
      <c r="A21" s="15" t="s">
        <v>11</v>
      </c>
    </row>
    <row r="22" spans="1:11" ht="23.25" customHeight="1" x14ac:dyDescent="0.25">
      <c r="A22" s="121" t="s">
        <v>51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3"/>
    </row>
    <row r="23" spans="1:11" ht="39" x14ac:dyDescent="0.25">
      <c r="A23" s="135" t="s">
        <v>23</v>
      </c>
      <c r="B23" s="136"/>
      <c r="C23" s="136"/>
      <c r="D23" s="136"/>
      <c r="E23" s="136"/>
      <c r="F23" s="32" t="s">
        <v>30</v>
      </c>
      <c r="G23" s="28" t="s">
        <v>32</v>
      </c>
      <c r="H23" s="28" t="s">
        <v>33</v>
      </c>
      <c r="I23" s="29" t="s">
        <v>26</v>
      </c>
      <c r="J23" s="28" t="s">
        <v>31</v>
      </c>
      <c r="K23" s="40" t="s">
        <v>27</v>
      </c>
    </row>
    <row r="24" spans="1:11" ht="23.25" customHeight="1" x14ac:dyDescent="0.25">
      <c r="A24" s="52" t="s">
        <v>9</v>
      </c>
      <c r="B24" s="16"/>
      <c r="C24" t="s">
        <v>12</v>
      </c>
      <c r="D24" s="16"/>
      <c r="F24" s="68" t="s">
        <v>52</v>
      </c>
      <c r="G24" s="16"/>
      <c r="H24" s="62">
        <v>1.75</v>
      </c>
      <c r="I24" s="70">
        <f>G24*H24</f>
        <v>0</v>
      </c>
      <c r="J24"/>
      <c r="K24" s="137">
        <v>4</v>
      </c>
    </row>
    <row r="25" spans="1:11" ht="30.75" customHeight="1" x14ac:dyDescent="0.25">
      <c r="A25" s="52" t="s">
        <v>9</v>
      </c>
      <c r="B25" s="17"/>
      <c r="C25" s="54" t="s">
        <v>12</v>
      </c>
      <c r="D25" s="17"/>
      <c r="E25" s="19"/>
      <c r="F25" s="69" t="s">
        <v>53</v>
      </c>
      <c r="G25" s="17"/>
      <c r="H25" s="71">
        <v>1.5</v>
      </c>
      <c r="I25" s="72">
        <f t="shared" ref="I25:I26" si="0">G25*H25</f>
        <v>0</v>
      </c>
      <c r="J25"/>
      <c r="K25" s="138"/>
    </row>
    <row r="26" spans="1:11" ht="39" customHeight="1" x14ac:dyDescent="0.25">
      <c r="A26" s="52" t="s">
        <v>9</v>
      </c>
      <c r="B26" s="17"/>
      <c r="C26" s="54" t="s">
        <v>12</v>
      </c>
      <c r="D26" s="17"/>
      <c r="E26" s="19"/>
      <c r="F26" s="69" t="s">
        <v>54</v>
      </c>
      <c r="G26" s="17"/>
      <c r="H26" s="71">
        <v>2</v>
      </c>
      <c r="I26" s="72">
        <f t="shared" si="0"/>
        <v>0</v>
      </c>
      <c r="J26"/>
      <c r="K26" s="138"/>
    </row>
    <row r="27" spans="1:11" ht="21" customHeight="1" x14ac:dyDescent="0.25">
      <c r="A27" s="52" t="s">
        <v>9</v>
      </c>
      <c r="B27" s="17"/>
      <c r="C27" s="54" t="s">
        <v>12</v>
      </c>
      <c r="D27" s="17"/>
      <c r="E27" s="19"/>
      <c r="F27" s="69" t="s">
        <v>55</v>
      </c>
      <c r="G27" s="17"/>
      <c r="H27" s="71">
        <v>1</v>
      </c>
      <c r="I27" s="72">
        <f>IF($F$3=PLACES!$A$3,IF(G27*H27&gt;K24,K24,G27*H27),G27*H27)</f>
        <v>0</v>
      </c>
      <c r="J27"/>
      <c r="K27" s="138"/>
    </row>
    <row r="28" spans="1:11" ht="26.25" x14ac:dyDescent="0.25">
      <c r="A28" s="52" t="str">
        <f>IF($F$3=PLACES!$A$3,"","De nº")</f>
        <v>De nº</v>
      </c>
      <c r="B28" s="17"/>
      <c r="C28" s="54" t="str">
        <f>IF($F$3=PLACES!$A$3,"","a nº")</f>
        <v>a nº</v>
      </c>
      <c r="D28" s="17"/>
      <c r="E28" s="19"/>
      <c r="F28" s="69" t="s">
        <v>56</v>
      </c>
      <c r="G28" s="17"/>
      <c r="H28" s="71">
        <v>1.5</v>
      </c>
      <c r="I28" s="72">
        <f>IF($F$3=PLACES!$A$3,"",G28*H28)</f>
        <v>0</v>
      </c>
      <c r="J28"/>
      <c r="K28" s="45"/>
    </row>
    <row r="29" spans="1:11" ht="26.25" x14ac:dyDescent="0.25">
      <c r="A29" s="52" t="str">
        <f>IF($F$3=PLACES!$A$3,"","De nº")</f>
        <v>De nº</v>
      </c>
      <c r="B29" s="17"/>
      <c r="C29" s="54" t="str">
        <f>IF($F$3=PLACES!$A$3,"","a nº")</f>
        <v>a nº</v>
      </c>
      <c r="D29" s="17"/>
      <c r="E29" s="19"/>
      <c r="F29" s="69" t="s">
        <v>57</v>
      </c>
      <c r="G29" s="17"/>
      <c r="H29" s="71">
        <v>0.5</v>
      </c>
      <c r="I29" s="72">
        <f>IF($F$3=PLACES!$A$3,"",G29*H29)</f>
        <v>0</v>
      </c>
      <c r="J29"/>
      <c r="K29" s="45"/>
    </row>
    <row r="30" spans="1:11" ht="9" customHeight="1" x14ac:dyDescent="0.25">
      <c r="A30" s="6"/>
      <c r="F30"/>
      <c r="G30"/>
      <c r="H30"/>
      <c r="I30"/>
      <c r="J30"/>
      <c r="K30" s="55"/>
    </row>
    <row r="31" spans="1:11" ht="15.75" thickBot="1" x14ac:dyDescent="0.3">
      <c r="A31" s="11"/>
      <c r="B31" s="12"/>
      <c r="C31" s="12"/>
      <c r="D31" s="12"/>
      <c r="E31" s="12"/>
      <c r="F31" s="139" t="s">
        <v>34</v>
      </c>
      <c r="G31" s="139"/>
      <c r="H31" s="139"/>
      <c r="I31" s="140"/>
      <c r="J31" s="73">
        <f>IF(I24+I25+I26+I27+I28+I29&gt;K24,K24,I24+I25+I26+I27+I28+I29)</f>
        <v>0</v>
      </c>
      <c r="K31" s="42"/>
    </row>
    <row r="32" spans="1:11" ht="15.75" thickBot="1" x14ac:dyDescent="0.3"/>
    <row r="33" spans="1:11" ht="21.75" customHeight="1" x14ac:dyDescent="0.25">
      <c r="A33" s="143" t="s">
        <v>58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5"/>
    </row>
    <row r="34" spans="1:11" s="20" customFormat="1" ht="41.25" customHeight="1" x14ac:dyDescent="0.2">
      <c r="A34" s="141" t="s">
        <v>23</v>
      </c>
      <c r="B34" s="142"/>
      <c r="C34" s="142"/>
      <c r="D34" s="142"/>
      <c r="E34" s="142"/>
      <c r="F34" s="43" t="s">
        <v>35</v>
      </c>
      <c r="G34" s="38" t="s">
        <v>36</v>
      </c>
      <c r="H34" s="38" t="s">
        <v>37</v>
      </c>
      <c r="I34" s="38" t="s">
        <v>26</v>
      </c>
      <c r="J34" s="38" t="s">
        <v>31</v>
      </c>
      <c r="K34" s="39" t="s">
        <v>27</v>
      </c>
    </row>
    <row r="35" spans="1:11" ht="11.25" customHeight="1" x14ac:dyDescent="0.25">
      <c r="A35" s="22"/>
      <c r="B35" s="23"/>
      <c r="C35" s="24"/>
      <c r="D35" s="23"/>
      <c r="E35" s="24"/>
      <c r="F35" s="30"/>
      <c r="G35" s="23"/>
      <c r="H35" s="30"/>
      <c r="I35" s="31"/>
      <c r="J35" s="44"/>
      <c r="K35" s="56"/>
    </row>
    <row r="36" spans="1:11" ht="23.25" customHeight="1" x14ac:dyDescent="0.25">
      <c r="A36" s="6" t="s">
        <v>9</v>
      </c>
      <c r="B36" s="17"/>
      <c r="C36" s="18" t="s">
        <v>12</v>
      </c>
      <c r="D36" s="17"/>
      <c r="E36" s="19"/>
      <c r="F36" s="74" t="s">
        <v>59</v>
      </c>
      <c r="G36" s="17"/>
      <c r="H36" s="74">
        <v>0.03</v>
      </c>
      <c r="I36" s="75">
        <f t="shared" ref="I36" si="1">G36*H36</f>
        <v>0</v>
      </c>
      <c r="J36"/>
      <c r="K36" s="87">
        <v>8</v>
      </c>
    </row>
    <row r="37" spans="1:11" ht="11.25" customHeight="1" x14ac:dyDescent="0.25">
      <c r="A37" s="22"/>
      <c r="B37" s="23"/>
      <c r="C37" s="24"/>
      <c r="D37" s="23"/>
      <c r="E37" s="24"/>
      <c r="F37" s="30"/>
      <c r="G37" s="23"/>
      <c r="H37" s="30"/>
      <c r="I37" s="31"/>
      <c r="J37" s="44"/>
      <c r="K37" s="88"/>
    </row>
    <row r="38" spans="1:11" ht="20.25" customHeight="1" x14ac:dyDescent="0.25">
      <c r="A38" s="6" t="s">
        <v>9</v>
      </c>
      <c r="B38" s="17"/>
      <c r="C38" s="21" t="s">
        <v>12</v>
      </c>
      <c r="D38" s="17"/>
      <c r="E38" s="8"/>
      <c r="F38" s="67" t="s">
        <v>13</v>
      </c>
      <c r="G38" s="17"/>
      <c r="H38" s="76">
        <v>0.01</v>
      </c>
      <c r="I38" s="75">
        <f t="shared" ref="I38:I40" si="2">G38*H38</f>
        <v>0</v>
      </c>
      <c r="J38"/>
      <c r="K38" s="88"/>
    </row>
    <row r="39" spans="1:11" ht="11.25" customHeight="1" x14ac:dyDescent="0.25">
      <c r="A39" s="22"/>
      <c r="B39" s="23"/>
      <c r="C39" s="24"/>
      <c r="D39" s="23"/>
      <c r="E39" s="24"/>
      <c r="F39" s="30"/>
      <c r="G39" s="23"/>
      <c r="H39" s="30"/>
      <c r="I39" s="31"/>
      <c r="J39" s="44"/>
      <c r="K39" s="88"/>
    </row>
    <row r="40" spans="1:11" ht="23.25" customHeight="1" x14ac:dyDescent="0.25">
      <c r="A40" s="6" t="s">
        <v>9</v>
      </c>
      <c r="B40" s="17"/>
      <c r="C40" s="18" t="s">
        <v>12</v>
      </c>
      <c r="D40" s="17"/>
      <c r="E40" s="19"/>
      <c r="F40" s="74" t="s">
        <v>14</v>
      </c>
      <c r="G40" s="17"/>
      <c r="H40" s="74">
        <v>5.0000000000000001E-3</v>
      </c>
      <c r="I40" s="75">
        <f t="shared" si="2"/>
        <v>0</v>
      </c>
      <c r="J40"/>
      <c r="K40" s="88"/>
    </row>
    <row r="41" spans="1:11" ht="9.75" customHeight="1" x14ac:dyDescent="0.25">
      <c r="A41" s="6"/>
      <c r="K41" s="10"/>
    </row>
    <row r="42" spans="1:11" ht="18" customHeight="1" thickBot="1" x14ac:dyDescent="0.3">
      <c r="A42" s="11"/>
      <c r="B42" s="12"/>
      <c r="C42" s="12"/>
      <c r="D42" s="12"/>
      <c r="E42" s="12"/>
      <c r="F42" s="133" t="s">
        <v>15</v>
      </c>
      <c r="G42" s="133"/>
      <c r="H42" s="133"/>
      <c r="I42" s="134"/>
      <c r="J42" s="77">
        <f>IF(I36+I38+I40&gt;K36,K36,I36+I38+I40)</f>
        <v>0</v>
      </c>
      <c r="K42" s="42"/>
    </row>
    <row r="43" spans="1:11" ht="15.75" thickBot="1" x14ac:dyDescent="0.3"/>
    <row r="44" spans="1:11" ht="21" customHeight="1" x14ac:dyDescent="0.25">
      <c r="A44" s="102" t="s">
        <v>60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4"/>
    </row>
    <row r="45" spans="1:11" ht="42" customHeight="1" x14ac:dyDescent="0.25">
      <c r="A45" s="105" t="s">
        <v>23</v>
      </c>
      <c r="B45" s="106"/>
      <c r="C45" s="106"/>
      <c r="D45" s="106"/>
      <c r="E45" s="106"/>
      <c r="F45" s="107" t="s">
        <v>40</v>
      </c>
      <c r="G45" s="107"/>
      <c r="H45" s="34" t="s">
        <v>39</v>
      </c>
      <c r="I45" s="34" t="s">
        <v>26</v>
      </c>
      <c r="J45" s="34" t="s">
        <v>31</v>
      </c>
      <c r="K45" s="35" t="s">
        <v>27</v>
      </c>
    </row>
    <row r="46" spans="1:11" x14ac:dyDescent="0.25">
      <c r="A46" s="50" t="str">
        <f>IF($F$3=PLACES!$A$3,"","Nº")</f>
        <v>Nº</v>
      </c>
      <c r="B46" s="25"/>
      <c r="C46"/>
      <c r="D46"/>
      <c r="E46"/>
      <c r="F46" t="str">
        <f>IF($F$3=PLACES!$A$3,"","Nivell B2")</f>
        <v>Nivell B2</v>
      </c>
      <c r="G46"/>
      <c r="H46" s="62">
        <v>2</v>
      </c>
      <c r="I46" s="78">
        <f>IF(B46&gt;=1,H46,0)</f>
        <v>0</v>
      </c>
      <c r="J46"/>
      <c r="K46" s="109">
        <v>5</v>
      </c>
    </row>
    <row r="47" spans="1:11" x14ac:dyDescent="0.25">
      <c r="A47" s="50" t="s">
        <v>16</v>
      </c>
      <c r="B47" s="25"/>
      <c r="C47"/>
      <c r="D47"/>
      <c r="E47"/>
      <c r="F47" t="s">
        <v>17</v>
      </c>
      <c r="G47"/>
      <c r="H47" s="62">
        <v>3</v>
      </c>
      <c r="I47" s="78">
        <f t="shared" ref="I47:I49" si="3">IF(B47&gt;=1,H47,0)</f>
        <v>0</v>
      </c>
      <c r="J47"/>
      <c r="K47" s="109"/>
    </row>
    <row r="48" spans="1:11" x14ac:dyDescent="0.25">
      <c r="A48" s="50" t="s">
        <v>16</v>
      </c>
      <c r="B48" s="25"/>
      <c r="C48"/>
      <c r="D48"/>
      <c r="E48"/>
      <c r="F48" t="s">
        <v>18</v>
      </c>
      <c r="G48"/>
      <c r="H48" s="62">
        <v>4</v>
      </c>
      <c r="I48" s="78">
        <f t="shared" si="3"/>
        <v>0</v>
      </c>
      <c r="J48"/>
      <c r="K48" s="109"/>
    </row>
    <row r="49" spans="1:11" ht="30" customHeight="1" x14ac:dyDescent="0.25">
      <c r="A49" s="50" t="s">
        <v>16</v>
      </c>
      <c r="B49" s="25"/>
      <c r="C49"/>
      <c r="D49"/>
      <c r="E49"/>
      <c r="F49" s="79" t="s">
        <v>19</v>
      </c>
      <c r="G49" s="79"/>
      <c r="H49" s="62">
        <v>1</v>
      </c>
      <c r="I49" s="78">
        <f t="shared" si="3"/>
        <v>0</v>
      </c>
      <c r="J49"/>
      <c r="K49" s="109"/>
    </row>
    <row r="50" spans="1:11" x14ac:dyDescent="0.25">
      <c r="A50" s="6"/>
      <c r="C50"/>
      <c r="D50"/>
      <c r="E50"/>
      <c r="F50"/>
      <c r="G50"/>
      <c r="H50"/>
      <c r="I50"/>
      <c r="J50"/>
      <c r="K50" s="55"/>
    </row>
    <row r="51" spans="1:11" ht="15.75" thickBot="1" x14ac:dyDescent="0.3">
      <c r="A51" s="11"/>
      <c r="B51" s="12"/>
      <c r="C51" s="53"/>
      <c r="D51" s="53"/>
      <c r="E51" s="53"/>
      <c r="F51" s="108" t="s">
        <v>20</v>
      </c>
      <c r="G51" s="108"/>
      <c r="H51" s="108"/>
      <c r="I51" s="108"/>
      <c r="J51" s="80">
        <f>IF(I46+I47+I48+I49&gt;K46,K46,I46+I47+I48+I49)</f>
        <v>0</v>
      </c>
      <c r="K51" s="42"/>
    </row>
    <row r="52" spans="1:11" ht="15.75" thickBot="1" x14ac:dyDescent="0.3">
      <c r="F52" s="48"/>
      <c r="G52" s="48"/>
      <c r="H52" s="48"/>
      <c r="I52" s="48"/>
      <c r="J52" s="49"/>
    </row>
    <row r="53" spans="1:11" ht="21" customHeight="1" x14ac:dyDescent="0.25">
      <c r="A53" s="111" t="s">
        <v>61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3"/>
    </row>
    <row r="54" spans="1:11" ht="42" customHeight="1" x14ac:dyDescent="0.25">
      <c r="A54" s="114" t="s">
        <v>23</v>
      </c>
      <c r="B54" s="115"/>
      <c r="C54" s="115"/>
      <c r="D54" s="115"/>
      <c r="E54" s="115"/>
      <c r="F54" s="85" t="s">
        <v>68</v>
      </c>
      <c r="G54" s="85"/>
      <c r="H54" s="36" t="s">
        <v>39</v>
      </c>
      <c r="I54" s="36" t="s">
        <v>26</v>
      </c>
      <c r="J54" s="36" t="s">
        <v>31</v>
      </c>
      <c r="K54" s="37" t="s">
        <v>27</v>
      </c>
    </row>
    <row r="55" spans="1:11" x14ac:dyDescent="0.25">
      <c r="A55" s="50" t="str">
        <f>IF($F$3=PLACES!$A$3,"","Nº")</f>
        <v>Nº</v>
      </c>
      <c r="B55" s="25"/>
      <c r="C55"/>
      <c r="D55"/>
      <c r="E55"/>
      <c r="F55" t="s">
        <v>62</v>
      </c>
      <c r="G55"/>
      <c r="H55" s="62">
        <v>0.25</v>
      </c>
      <c r="I55" s="78">
        <f>IF(B55&gt;=1,H55,0)</f>
        <v>0</v>
      </c>
      <c r="J55"/>
      <c r="K55" s="86">
        <v>3</v>
      </c>
    </row>
    <row r="56" spans="1:11" x14ac:dyDescent="0.25">
      <c r="A56" s="50" t="s">
        <v>16</v>
      </c>
      <c r="B56" s="25"/>
      <c r="C56"/>
      <c r="D56"/>
      <c r="E56"/>
      <c r="F56" t="s">
        <v>63</v>
      </c>
      <c r="G56"/>
      <c r="H56" s="62">
        <v>0.5</v>
      </c>
      <c r="I56" s="78">
        <f t="shared" ref="I56:I59" si="4">IF(B56&gt;=1,H56,0)</f>
        <v>0</v>
      </c>
      <c r="J56"/>
      <c r="K56" s="86"/>
    </row>
    <row r="57" spans="1:11" x14ac:dyDescent="0.25">
      <c r="A57" s="50" t="s">
        <v>16</v>
      </c>
      <c r="B57" s="25"/>
      <c r="C57"/>
      <c r="D57"/>
      <c r="E57"/>
      <c r="F57" t="s">
        <v>64</v>
      </c>
      <c r="G57"/>
      <c r="H57" s="62">
        <v>0.75</v>
      </c>
      <c r="I57" s="78">
        <f t="shared" si="4"/>
        <v>0</v>
      </c>
      <c r="J57"/>
      <c r="K57" s="86"/>
    </row>
    <row r="58" spans="1:11" x14ac:dyDescent="0.25">
      <c r="A58" s="50" t="s">
        <v>16</v>
      </c>
      <c r="B58" s="25"/>
      <c r="C58"/>
      <c r="D58"/>
      <c r="E58"/>
      <c r="F58" t="s">
        <v>65</v>
      </c>
      <c r="G58"/>
      <c r="H58" s="62">
        <v>1</v>
      </c>
      <c r="I58" s="78">
        <f t="shared" si="4"/>
        <v>0</v>
      </c>
      <c r="J58"/>
      <c r="K58" s="86"/>
    </row>
    <row r="59" spans="1:11" x14ac:dyDescent="0.25">
      <c r="A59" s="50" t="s">
        <v>16</v>
      </c>
      <c r="B59" s="25"/>
      <c r="C59"/>
      <c r="D59"/>
      <c r="E59"/>
      <c r="F59" t="s">
        <v>66</v>
      </c>
      <c r="G59"/>
      <c r="H59" s="62">
        <v>1.25</v>
      </c>
      <c r="I59" s="78">
        <f t="shared" si="4"/>
        <v>0</v>
      </c>
      <c r="J59"/>
      <c r="K59" s="86"/>
    </row>
    <row r="60" spans="1:11" x14ac:dyDescent="0.25">
      <c r="A60" s="6"/>
      <c r="C60"/>
      <c r="D60"/>
      <c r="E60"/>
      <c r="F60"/>
      <c r="G60"/>
      <c r="H60"/>
      <c r="I60"/>
      <c r="J60"/>
      <c r="K60" s="55"/>
    </row>
    <row r="61" spans="1:11" ht="15.75" thickBot="1" x14ac:dyDescent="0.3">
      <c r="A61" s="11"/>
      <c r="B61" s="12"/>
      <c r="C61" s="53"/>
      <c r="D61" s="53"/>
      <c r="E61" s="53"/>
      <c r="F61" s="110" t="s">
        <v>69</v>
      </c>
      <c r="G61" s="110"/>
      <c r="H61" s="110"/>
      <c r="I61" s="110"/>
      <c r="J61" s="81">
        <f>IF(I55+I56+I59&gt;K55,K55,I55+I56+I59)</f>
        <v>0</v>
      </c>
      <c r="K61" s="42"/>
    </row>
    <row r="62" spans="1:11" x14ac:dyDescent="0.25">
      <c r="F62" s="48"/>
      <c r="G62" s="48"/>
      <c r="H62" s="48"/>
      <c r="I62" s="48"/>
      <c r="J62" s="49"/>
    </row>
    <row r="63" spans="1:11" ht="4.5" customHeight="1" thickBot="1" x14ac:dyDescent="0.3"/>
    <row r="64" spans="1:11" ht="27.75" customHeight="1" thickBot="1" x14ac:dyDescent="0.3">
      <c r="F64" s="98" t="s">
        <v>41</v>
      </c>
      <c r="G64" s="99"/>
      <c r="H64" s="99"/>
      <c r="I64" s="100"/>
      <c r="J64" s="82">
        <f>SUM(J61+J51+J42+J31+J19)</f>
        <v>0</v>
      </c>
      <c r="K64"/>
    </row>
    <row r="65" spans="1:11" thickBot="1" x14ac:dyDescent="0.3">
      <c r="F65"/>
      <c r="G65"/>
      <c r="H65"/>
      <c r="I65"/>
      <c r="J65"/>
      <c r="K65"/>
    </row>
    <row r="66" spans="1:11" ht="30" customHeight="1" thickBot="1" x14ac:dyDescent="0.3">
      <c r="F66" s="101" t="s">
        <v>21</v>
      </c>
      <c r="G66" s="101"/>
      <c r="H66" s="101"/>
      <c r="I66" s="101"/>
      <c r="J66" s="83">
        <f>J64+J19</f>
        <v>0</v>
      </c>
      <c r="K66" s="84"/>
    </row>
    <row r="68" spans="1:11" x14ac:dyDescent="0.25">
      <c r="A68" s="89" t="s">
        <v>44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</row>
    <row r="69" spans="1:11" x14ac:dyDescent="0.25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</row>
    <row r="71" spans="1:11" ht="19.149999999999999" customHeight="1" x14ac:dyDescent="0.25">
      <c r="A71" s="90" t="s">
        <v>42</v>
      </c>
      <c r="B71" s="90"/>
      <c r="C71" s="51" t="s">
        <v>45</v>
      </c>
      <c r="D71" s="92"/>
      <c r="E71" s="93"/>
      <c r="F71" s="94"/>
      <c r="G71" s="51" t="s">
        <v>46</v>
      </c>
      <c r="H71" s="95">
        <f ca="1">TODAY()</f>
        <v>45441</v>
      </c>
      <c r="I71" s="96"/>
      <c r="J71" s="96"/>
      <c r="K71" s="97"/>
    </row>
    <row r="72" spans="1:11" x14ac:dyDescent="0.25">
      <c r="C72" s="91" t="s">
        <v>43</v>
      </c>
      <c r="D72" s="91"/>
      <c r="E72" s="91"/>
      <c r="F72" s="91"/>
      <c r="G72" s="91"/>
      <c r="H72" s="91"/>
      <c r="I72" s="91"/>
      <c r="J72" s="91"/>
      <c r="K72" s="91"/>
    </row>
    <row r="73" spans="1:11" x14ac:dyDescent="0.25">
      <c r="C73" s="91"/>
      <c r="D73" s="91"/>
      <c r="E73" s="91"/>
      <c r="F73" s="91"/>
      <c r="G73" s="91"/>
      <c r="H73" s="91"/>
      <c r="I73" s="91"/>
      <c r="J73" s="91"/>
      <c r="K73" s="91"/>
    </row>
    <row r="74" spans="1:11" x14ac:dyDescent="0.25">
      <c r="C74" s="91"/>
      <c r="D74" s="91"/>
      <c r="E74" s="91"/>
      <c r="F74" s="91"/>
      <c r="G74" s="91"/>
      <c r="H74" s="91"/>
      <c r="I74" s="91"/>
      <c r="J74" s="91"/>
      <c r="K74" s="91"/>
    </row>
    <row r="75" spans="1:11" x14ac:dyDescent="0.25">
      <c r="C75" s="91"/>
      <c r="D75" s="91"/>
      <c r="E75" s="91"/>
      <c r="F75" s="91"/>
      <c r="G75" s="91"/>
      <c r="H75" s="91"/>
      <c r="I75" s="91"/>
      <c r="J75" s="91"/>
      <c r="K75" s="91"/>
    </row>
    <row r="76" spans="1:11" x14ac:dyDescent="0.25">
      <c r="C76" s="91"/>
      <c r="D76" s="91"/>
      <c r="E76" s="91"/>
      <c r="F76" s="91"/>
      <c r="G76" s="91"/>
      <c r="H76" s="91"/>
      <c r="I76" s="91"/>
      <c r="J76" s="91"/>
      <c r="K76" s="91"/>
    </row>
    <row r="77" spans="1:11" x14ac:dyDescent="0.25">
      <c r="C77" s="91"/>
      <c r="D77" s="91"/>
      <c r="E77" s="91"/>
      <c r="F77" s="91"/>
      <c r="G77" s="91"/>
      <c r="H77" s="91"/>
      <c r="I77" s="91"/>
      <c r="J77" s="91"/>
      <c r="K77" s="91"/>
    </row>
    <row r="78" spans="1:11" x14ac:dyDescent="0.25">
      <c r="C78" s="91"/>
      <c r="D78" s="91"/>
      <c r="E78" s="91"/>
      <c r="F78" s="91"/>
      <c r="G78" s="91"/>
      <c r="H78" s="91"/>
      <c r="I78" s="91"/>
      <c r="J78" s="91"/>
      <c r="K78" s="91"/>
    </row>
  </sheetData>
  <sheetProtection algorithmName="SHA-512" hashValue="IunhsXrTGagDIjo22oZgeAyOg0KENseIfGXDj/6f0B1LlwlPNZuUUcXKv6Jxa+V3mdUaszmseBBMpjjaLb1ukg==" saltValue="kN0X5z2YcbmVTdFDskzhcA==" spinCount="100000" sheet="1" formatCells="0" formatColumns="0" formatRows="0" insertColumns="0" insertRows="0" deleteColumns="0" deleteRows="0"/>
  <mergeCells count="39">
    <mergeCell ref="A8:F8"/>
    <mergeCell ref="A2:K2"/>
    <mergeCell ref="I6:K6"/>
    <mergeCell ref="A5:E5"/>
    <mergeCell ref="F5:K5"/>
    <mergeCell ref="A6:E6"/>
    <mergeCell ref="F6:G6"/>
    <mergeCell ref="A23:E23"/>
    <mergeCell ref="K24:K27"/>
    <mergeCell ref="F31:I31"/>
    <mergeCell ref="A34:E34"/>
    <mergeCell ref="A33:K33"/>
    <mergeCell ref="A10:K10"/>
    <mergeCell ref="A11:E11"/>
    <mergeCell ref="A22:K22"/>
    <mergeCell ref="F19:I19"/>
    <mergeCell ref="F18:I18"/>
    <mergeCell ref="F15:F16"/>
    <mergeCell ref="F12:F13"/>
    <mergeCell ref="K12:K16"/>
    <mergeCell ref="C72:K78"/>
    <mergeCell ref="D71:F71"/>
    <mergeCell ref="H71:K71"/>
    <mergeCell ref="F64:I64"/>
    <mergeCell ref="F66:I66"/>
    <mergeCell ref="F54:G54"/>
    <mergeCell ref="K55:K59"/>
    <mergeCell ref="K36:K40"/>
    <mergeCell ref="A68:K69"/>
    <mergeCell ref="A71:B71"/>
    <mergeCell ref="A44:K44"/>
    <mergeCell ref="A45:E45"/>
    <mergeCell ref="F45:G45"/>
    <mergeCell ref="F51:I51"/>
    <mergeCell ref="K46:K49"/>
    <mergeCell ref="F61:I61"/>
    <mergeCell ref="A53:K53"/>
    <mergeCell ref="A54:E54"/>
    <mergeCell ref="F42:I42"/>
  </mergeCells>
  <phoneticPr fontId="5" type="noConversion"/>
  <pageMargins left="0.70866141732283472" right="0.70866141732283472" top="0.55118110236220474" bottom="0.55118110236220474" header="0.31496062992125984" footer="0.31496062992125984"/>
  <pageSetup paperSize="9" scale="92" fitToHeight="2" orientation="portrait" r:id="rId1"/>
  <headerFooter differentFirst="1">
    <firstHeader>&amp;R&amp;G</first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C7EE553D-742B-4517-B713-3934BD60F751}">
            <xm:f>$F$3=PLACES!$A$3</xm:f>
            <x14:dxf>
              <font>
                <strike/>
              </font>
            </x14:dxf>
          </x14:cfRule>
          <x14:cfRule type="expression" priority="11" id="{1E801A42-3D55-4D14-82D3-3081BEF3CAF1}">
            <xm:f>$F$3=PLACES!$A$3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B46</xm:sqref>
        </x14:conditionalFormatting>
        <x14:conditionalFormatting xmlns:xm="http://schemas.microsoft.com/office/excel/2006/main">
          <x14:cfRule type="expression" priority="1" id="{BEF150BD-945A-4F45-8C17-0EEAE0DAC5E5}">
            <xm:f>$F$3=PLACES!$A$3</xm:f>
            <x14:dxf>
              <font>
                <strike/>
              </font>
            </x14:dxf>
          </x14:cfRule>
          <x14:cfRule type="expression" priority="2" id="{7172144C-94E5-403E-8815-D77E6C5774A7}">
            <xm:f>$F$3=PLACES!$A$3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B55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C48D-BAF0-45AA-897D-2CC94AFE253F}">
  <dimension ref="A2:A7"/>
  <sheetViews>
    <sheetView workbookViewId="0">
      <selection sqref="A1:XFD1"/>
    </sheetView>
  </sheetViews>
  <sheetFormatPr baseColWidth="10" defaultRowHeight="15" x14ac:dyDescent="0.25"/>
  <cols>
    <col min="1" max="1" width="30.140625" bestFit="1" customWidth="1"/>
  </cols>
  <sheetData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AUTOBAREMACIÓ</vt:lpstr>
      <vt:lpstr>PLACES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Pendent</dc:creator>
  <cp:lastModifiedBy>Javier Bermejo Boyano</cp:lastModifiedBy>
  <cp:lastPrinted>2022-11-28T08:56:20Z</cp:lastPrinted>
  <dcterms:created xsi:type="dcterms:W3CDTF">2022-11-20T12:22:19Z</dcterms:created>
  <dcterms:modified xsi:type="dcterms:W3CDTF">2024-05-29T08:32:58Z</dcterms:modified>
</cp:coreProperties>
</file>